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5480" windowHeight="10770" activeTab="2"/>
  </bookViews>
  <sheets>
    <sheet name="янв-декабрь 2016" sheetId="1" r:id="rId1"/>
    <sheet name="янв-декабрь 2017" sheetId="2" r:id="rId2"/>
    <sheet name="прирост" sheetId="3" r:id="rId3"/>
  </sheets>
  <externalReferences>
    <externalReference r:id="rId6"/>
  </externalReferences>
  <definedNames>
    <definedName name="_xlnm._FilterDatabase" localSheetId="0" hidden="1">'янв-декабрь 2016'!$A$4:$K$4</definedName>
    <definedName name="_xlnm._FilterDatabase" localSheetId="1" hidden="1">'янв-декабрь 2017'!$A$4:$K$74</definedName>
  </definedNames>
  <calcPr fullCalcOnLoad="1"/>
</workbook>
</file>

<file path=xl/sharedStrings.xml><?xml version="1.0" encoding="utf-8"?>
<sst xmlns="http://schemas.openxmlformats.org/spreadsheetml/2006/main" count="234" uniqueCount="136">
  <si>
    <t>№ п/п</t>
  </si>
  <si>
    <t>Организация (краткое название)</t>
  </si>
  <si>
    <t>Заключено договоров, вступивших в силу</t>
  </si>
  <si>
    <t>Начислено страховых премий, руб.</t>
  </si>
  <si>
    <t>Количество страховых случаев</t>
  </si>
  <si>
    <t>Сумма выплат по страховым случаям, руб.</t>
  </si>
  <si>
    <t>Заявленных</t>
  </si>
  <si>
    <t xml:space="preserve">Урегулированных </t>
  </si>
  <si>
    <t>Итого:</t>
  </si>
  <si>
    <t>АльфаСтрахование</t>
  </si>
  <si>
    <t>Ангара</t>
  </si>
  <si>
    <t>АСКО</t>
  </si>
  <si>
    <t>Астро-Волга</t>
  </si>
  <si>
    <t>БАСК</t>
  </si>
  <si>
    <t>БИН Страхование</t>
  </si>
  <si>
    <t>ВСК</t>
  </si>
  <si>
    <t>ВТБ Страхование</t>
  </si>
  <si>
    <t>ГАЙДЕ</t>
  </si>
  <si>
    <t>ГУТА-Страхование</t>
  </si>
  <si>
    <t>ДАЛЬАКФЕС</t>
  </si>
  <si>
    <t>Двадцать первый век</t>
  </si>
  <si>
    <t>ЕВРОИНС</t>
  </si>
  <si>
    <t>Ингосстрах</t>
  </si>
  <si>
    <t>ИНТАЧ СТРАХОВАНИЕ</t>
  </si>
  <si>
    <t>Капитал Страхование</t>
  </si>
  <si>
    <t>Либерти Страхование</t>
  </si>
  <si>
    <t>МАКС</t>
  </si>
  <si>
    <t>Мегарусс-Д</t>
  </si>
  <si>
    <t>Мед-Гарант</t>
  </si>
  <si>
    <t>Медэкспресс</t>
  </si>
  <si>
    <t>Московия</t>
  </si>
  <si>
    <t>Надежда</t>
  </si>
  <si>
    <t>Объединенная страховая компания</t>
  </si>
  <si>
    <t>ПАРИ</t>
  </si>
  <si>
    <t>Паритет-СК</t>
  </si>
  <si>
    <t>Поволжский страховой альянс</t>
  </si>
  <si>
    <t>Подмосковье</t>
  </si>
  <si>
    <t>ПОЛИС-ГАРАНТ</t>
  </si>
  <si>
    <t>ПРОМИНСТРАХ</t>
  </si>
  <si>
    <t>РЕГИОНГАРАНТ</t>
  </si>
  <si>
    <t>Ренессанс Страхование</t>
  </si>
  <si>
    <t>РЕСО-Гарантия</t>
  </si>
  <si>
    <t>СЕРВИСРЕЗЕРВ</t>
  </si>
  <si>
    <t>Сибирский Дом Страхования</t>
  </si>
  <si>
    <t>СОГАЗ</t>
  </si>
  <si>
    <t>Согласие</t>
  </si>
  <si>
    <t>Спасские ворота</t>
  </si>
  <si>
    <t>Стерх</t>
  </si>
  <si>
    <t>Страховая бизнес группа</t>
  </si>
  <si>
    <t>Сургутнефтегаз</t>
  </si>
  <si>
    <t>Талисман</t>
  </si>
  <si>
    <t>УралСиб</t>
  </si>
  <si>
    <t>Чулпан</t>
  </si>
  <si>
    <t>ЭНЕРГОГАРАНТ</t>
  </si>
  <si>
    <t>Югория</t>
  </si>
  <si>
    <t>Южурал-АСКО</t>
  </si>
  <si>
    <t>ЯКОРЬ</t>
  </si>
  <si>
    <t>Адонис</t>
  </si>
  <si>
    <t>Центральное Страховое Общество</t>
  </si>
  <si>
    <t>ХОСКА</t>
  </si>
  <si>
    <t>ЮЖУРАЛЖАСО</t>
  </si>
  <si>
    <t>Зетта Страхование</t>
  </si>
  <si>
    <t>Тинькофф Страхование</t>
  </si>
  <si>
    <t>Боровицкое страховое общество</t>
  </si>
  <si>
    <t>МСК СТРАЖ</t>
  </si>
  <si>
    <t>НСГ- РОСЭНЕРГО</t>
  </si>
  <si>
    <t>Отчетный период/Показатель</t>
  </si>
  <si>
    <t>Средняя премия, руб.</t>
  </si>
  <si>
    <t>Средняя выплата,  руб.</t>
  </si>
  <si>
    <t>Абсолютное отклонение</t>
  </si>
  <si>
    <t>Прирост</t>
  </si>
  <si>
    <t>Начислено страховых премий, тыс.  руб.</t>
  </si>
  <si>
    <t>Сумма выплат по страховым случаям, тыс. руб.</t>
  </si>
  <si>
    <t>Абсолют Страхование</t>
  </si>
  <si>
    <t>ОПОРА</t>
  </si>
  <si>
    <t>ВЕРНА</t>
  </si>
  <si>
    <t>Росгосстрах</t>
  </si>
  <si>
    <t>Армеец</t>
  </si>
  <si>
    <t>НАСКО</t>
  </si>
  <si>
    <t>РИКС</t>
  </si>
  <si>
    <t>Диамант</t>
  </si>
  <si>
    <t>РЕСО-Шанс</t>
  </si>
  <si>
    <t>Сибирский Спас</t>
  </si>
  <si>
    <t>ЭНИ</t>
  </si>
  <si>
    <t>Альянс</t>
  </si>
  <si>
    <t>ЖАСО</t>
  </si>
  <si>
    <t>Транснефть</t>
  </si>
  <si>
    <t>БЛАГОСОСТОЯНИЕ ОС</t>
  </si>
  <si>
    <t>Инвестиции и Финансы</t>
  </si>
  <si>
    <t>ЖАСКО</t>
  </si>
  <si>
    <t>Страховая группа МСК</t>
  </si>
  <si>
    <t>МСЦ</t>
  </si>
  <si>
    <t>Д2 Страхование</t>
  </si>
  <si>
    <t>Вектор</t>
  </si>
  <si>
    <t>Национальная Страховая Группа</t>
  </si>
  <si>
    <t>ГЕФЕСТ</t>
  </si>
  <si>
    <t>Антал-Страхование</t>
  </si>
  <si>
    <t>Региональная страховая компания</t>
  </si>
  <si>
    <t>РЕЗОНАНС</t>
  </si>
  <si>
    <t>декабрь 2016 г.</t>
  </si>
  <si>
    <t>январь - декабрь 2016 г.</t>
  </si>
  <si>
    <t>Гелиос</t>
  </si>
  <si>
    <t>Геополис</t>
  </si>
  <si>
    <t>ЭРГО</t>
  </si>
  <si>
    <r>
      <t xml:space="preserve">1 </t>
    </r>
    <r>
      <rPr>
        <sz val="10"/>
        <rFont val="Times New Roman"/>
        <family val="1"/>
      </rPr>
      <t>Данные по ООО СК "ВТБ Страхование" представлены за период с 01.01.2017 по 31.05.2017.</t>
    </r>
  </si>
  <si>
    <r>
      <t xml:space="preserve">2 </t>
    </r>
    <r>
      <rPr>
        <sz val="10"/>
        <rFont val="Times New Roman"/>
        <family val="1"/>
      </rPr>
      <t>Данные по АО СК "Мед-Гарант" представлены за период с 01.01.2017 по 31.03.2017.</t>
    </r>
  </si>
  <si>
    <r>
      <t xml:space="preserve">3 </t>
    </r>
    <r>
      <rPr>
        <sz val="10"/>
        <rFont val="Times New Roman"/>
        <family val="1"/>
      </rPr>
      <t>Данные по ООО СК "Московия" представлены за период с 01.01.2017 по 30.06.2017.</t>
    </r>
  </si>
  <si>
    <t>Доля по договорам, %</t>
  </si>
  <si>
    <t>Доля по премиям, %</t>
  </si>
  <si>
    <r>
      <t xml:space="preserve">4 </t>
    </r>
    <r>
      <rPr>
        <sz val="10"/>
        <rFont val="Times New Roman"/>
        <family val="1"/>
      </rPr>
      <t>Данные по ООО МСК "СТРАЖ"  представлены за период с 01.01.2017 по 31.10.2017.</t>
    </r>
  </si>
  <si>
    <r>
      <t xml:space="preserve">5 </t>
    </r>
    <r>
      <rPr>
        <sz val="10"/>
        <rFont val="Times New Roman"/>
        <family val="1"/>
      </rPr>
      <t>Данные по АО "СК "Подмосковье" представлены за период с 01.01.2017 по 30.04.2017.</t>
    </r>
  </si>
  <si>
    <r>
      <t xml:space="preserve">6 </t>
    </r>
    <r>
      <rPr>
        <sz val="10"/>
        <rFont val="Times New Roman"/>
        <family val="1"/>
      </rPr>
      <t>Данные по АО "СК "РЕГИОНГАРАНТ" представлены за период с 01.01.2017 по 31.07.2017.</t>
    </r>
  </si>
  <si>
    <r>
      <t xml:space="preserve">7 </t>
    </r>
    <r>
      <rPr>
        <sz val="10"/>
        <rFont val="Times New Roman"/>
        <family val="1"/>
      </rPr>
      <t>Данные по ООО "РИКС" представлены за период с 01.01.2017 по 30.04.2017.</t>
    </r>
  </si>
  <si>
    <r>
      <t xml:space="preserve">8 </t>
    </r>
    <r>
      <rPr>
        <sz val="10"/>
        <rFont val="Times New Roman"/>
        <family val="1"/>
      </rPr>
      <t>Данные по АО «Страховая группа «УралСиб»  представлены за период с 01.01.2017 по 31.10.2017.</t>
    </r>
  </si>
  <si>
    <r>
      <t xml:space="preserve">1 </t>
    </r>
    <r>
      <rPr>
        <sz val="10"/>
        <rFont val="Times New Roman"/>
        <family val="1"/>
      </rPr>
      <t>Данные по АО  СК "Альянс" представлены за период с 01.01.2016 по 31.10.2016.</t>
    </r>
  </si>
  <si>
    <r>
      <t xml:space="preserve">2 </t>
    </r>
    <r>
      <rPr>
        <sz val="10"/>
        <rFont val="Times New Roman"/>
        <family val="1"/>
      </rPr>
      <t>Данные по ООО "Антал-Страхование" представлены за период с 01.01.2016 по 29.02.2016.</t>
    </r>
  </si>
  <si>
    <r>
      <t xml:space="preserve">3 </t>
    </r>
    <r>
      <rPr>
        <sz val="10"/>
        <rFont val="Times New Roman"/>
        <family val="1"/>
      </rPr>
      <t>Данные по ОАО "СК БЛАГОСОСТОЯНИЕ ОС" представлены за период с 01.01.2016 по 31.08.2016.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</si>
  <si>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Данные по ООО "СК "ВЕКТОР" представлены за период с 01.01.2016 по 31.07.2016.</t>
    </r>
  </si>
  <si>
    <r>
      <t xml:space="preserve">5 </t>
    </r>
    <r>
      <rPr>
        <sz val="10"/>
        <rFont val="Times New Roman"/>
        <family val="1"/>
      </rPr>
      <t>Данные по АО САО "ГЕФЕСТ" представлены за период с 01.01.2016 по 29.02.2016.</t>
    </r>
  </si>
  <si>
    <r>
      <t xml:space="preserve">6 </t>
    </r>
    <r>
      <rPr>
        <sz val="10"/>
        <rFont val="Times New Roman"/>
        <family val="1"/>
      </rPr>
      <t>Данные по АО "Д2 Страхование" представлены за период с 01.01.2016 по 31.10.2016.</t>
    </r>
  </si>
  <si>
    <r>
      <t xml:space="preserve">7 </t>
    </r>
    <r>
      <rPr>
        <sz val="10"/>
        <rFont val="Times New Roman"/>
        <family val="1"/>
      </rPr>
      <t>Данные по ПАО "ЖАСКО" представлены за период с 01.01.2016 по 31.08.2016.</t>
    </r>
  </si>
  <si>
    <r>
      <rPr>
        <vertAlign val="superscript"/>
        <sz val="10"/>
        <rFont val="Times New Roman"/>
        <family val="1"/>
      </rPr>
      <t xml:space="preserve">8 </t>
    </r>
    <r>
      <rPr>
        <sz val="10"/>
        <rFont val="Times New Roman"/>
        <family val="1"/>
      </rPr>
      <t>Данные по АО  "ЖАСО" представлены за период с 01.01.2016 по 31.07.2016.</t>
    </r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</si>
  <si>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Данные по АО  СК "ИФ" представлены за период с 01.01.2016 по 30.06.2016.</t>
    </r>
  </si>
  <si>
    <r>
      <rPr>
        <vertAlign val="superscript"/>
        <sz val="10"/>
        <rFont val="Times New Roman"/>
        <family val="1"/>
      </rPr>
      <t xml:space="preserve">10 </t>
    </r>
    <r>
      <rPr>
        <sz val="10"/>
        <rFont val="Times New Roman"/>
        <family val="1"/>
      </rPr>
      <t>Данные по ПАО "МСЦ" представлены за период с 01.01.2016 по 31.03.2016.</t>
    </r>
  </si>
  <si>
    <r>
      <t xml:space="preserve">11 </t>
    </r>
    <r>
      <rPr>
        <sz val="10"/>
        <rFont val="Times New Roman"/>
        <family val="1"/>
      </rPr>
      <t>Данные по СОАО "НСГ" представлены за период с 01.01.2016 по 31.01.2016.</t>
    </r>
  </si>
  <si>
    <r>
      <t xml:space="preserve">12 </t>
    </r>
    <r>
      <rPr>
        <sz val="10"/>
        <rFont val="Times New Roman"/>
        <family val="1"/>
      </rPr>
      <t>Данные по ООО "Региональная страховая компания" представлены за период с 01.01.2016 по 31.01.2016.</t>
    </r>
  </si>
  <si>
    <r>
      <t xml:space="preserve">13 </t>
    </r>
    <r>
      <rPr>
        <sz val="10"/>
        <rFont val="Times New Roman"/>
        <family val="1"/>
      </rPr>
      <t>Данные по ООО "БСК "РЕЗОНАНС" представлены за период с 01.01.2016 по 29.02.2016.</t>
    </r>
  </si>
  <si>
    <t>Средняя выплата, руб.</t>
  </si>
  <si>
    <r>
      <t xml:space="preserve">9 </t>
    </r>
    <r>
      <rPr>
        <sz val="10"/>
        <rFont val="Times New Roman"/>
        <family val="1"/>
      </rPr>
      <t>Данные по АО "ЮЖУРАЛЖАСО" представлены за период с 01.01.2017 по 30.11.2017.</t>
    </r>
  </si>
  <si>
    <r>
      <t xml:space="preserve">14 </t>
    </r>
    <r>
      <rPr>
        <sz val="10"/>
        <rFont val="Times New Roman"/>
        <family val="1"/>
      </rPr>
      <t>Данные по ООО "СГ МСК" представлены за период с 01.01.2016 по 30.11.2016.</t>
    </r>
  </si>
  <si>
    <r>
      <rPr>
        <vertAlign val="superscript"/>
        <sz val="10"/>
        <rFont val="Times New Roman"/>
        <family val="1"/>
      </rPr>
      <t xml:space="preserve">15 </t>
    </r>
    <r>
      <rPr>
        <sz val="10"/>
        <rFont val="Times New Roman"/>
        <family val="1"/>
      </rPr>
      <t>Данные по АО "СК "ТРАНСНЕФТЬ" представлены за период с 01.01.2016 по 30.06.2016.</t>
    </r>
  </si>
  <si>
    <r>
      <rPr>
        <vertAlign val="superscript"/>
        <sz val="10"/>
        <rFont val="Times New Roman"/>
        <family val="1"/>
      </rPr>
      <t xml:space="preserve">16 </t>
    </r>
    <r>
      <rPr>
        <sz val="10"/>
        <rFont val="Times New Roman"/>
        <family val="1"/>
      </rPr>
      <t>Данные по ОАО СК "ЭНИ" представлены за период с 01.01.2016 по 30.09.2016.</t>
    </r>
  </si>
  <si>
    <t>декабрь 2017 г.</t>
  </si>
  <si>
    <t>январь - декабрь 2017 г.</t>
  </si>
  <si>
    <t>Предварительные сведения по ОСАГО за период: январь-декабрь 2016г</t>
  </si>
  <si>
    <t>Предварительные сведения по ОСАГО за период: январь-декабрь 2017г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</si>
</sst>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_-* #,##0.000_р_._-;\-* #,##0.000_р_._-;_-* &quot;-&quot;???_р_._-;_-@_-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_-* #,##0.0000_р_._-;\-* #,##0.0000_р_._-;_-* &quot;-&quot;_р_._-;_-@_-"/>
    <numFmt numFmtId="180" formatCode="_-* #,##0.00000_р_._-;\-* #,##0.00000_р_._-;_-* &quot;-&quot;_р_._-;_-@_-"/>
    <numFmt numFmtId="181" formatCode="_-* #,##0.000000_р_._-;\-* #,##0.000000_р_._-;_-* &quot;-&quot;_р_._-;_-@_-"/>
    <numFmt numFmtId="182" formatCode="_-* #,##0.0000000_р_._-;\-* #,##0.0000000_р_._-;_-* &quot;-&quot;_р_._-;_-@_-"/>
    <numFmt numFmtId="183" formatCode="#,##0.0000"/>
    <numFmt numFmtId="184" formatCode="#,##0_ ;\-#,##0\ "/>
    <numFmt numFmtId="185" formatCode="0.0%"/>
    <numFmt numFmtId="186" formatCode="0.000%"/>
    <numFmt numFmtId="187" formatCode="0.0000%"/>
    <numFmt numFmtId="188" formatCode="#,##0.0"/>
    <numFmt numFmtId="189" formatCode="0.0"/>
    <numFmt numFmtId="190" formatCode="#,##0.0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_-* #,##0_р_._-;\-* #,##0_р_._-;_-* &quot;-&quot;??_р_._-;_-@_-"/>
    <numFmt numFmtId="197" formatCode="dd/mm/yy"/>
    <numFmt numFmtId="198" formatCode="#,##0_ ;[Red]\-#,##0\ "/>
    <numFmt numFmtId="199" formatCode="_-* #,##0.000_р_._-;\-* #,##0.000_р_._-;_-* &quot;-&quot;??_р_._-;_-@_-"/>
    <numFmt numFmtId="200" formatCode="dd/mm/yy;@"/>
    <numFmt numFmtId="201" formatCode="#,##0.000000"/>
    <numFmt numFmtId="202" formatCode="#,##0.0000000"/>
    <numFmt numFmtId="203" formatCode="#,##0.0_ ;\-#,##0.0\ 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0.00000%"/>
    <numFmt numFmtId="210" formatCode="0.000000%"/>
    <numFmt numFmtId="211" formatCode="0.0000000%"/>
    <numFmt numFmtId="212" formatCode="_-* #,##0.00000000_р_._-;\-* #,##0.00000000_р_._-;_-* &quot;-&quot;_р_._-;_-@_-"/>
    <numFmt numFmtId="213" formatCode="[$-FC19]d\ mmmm\ yyyy\ &quot;г.&quot;"/>
    <numFmt numFmtId="214" formatCode="mmm/yyyy"/>
    <numFmt numFmtId="215" formatCode="_(* #,##0_);_(* \(#,##0\);_(* &quot;-&quot;_);_(@_)"/>
    <numFmt numFmtId="216" formatCode="_(* #,##0.00_);_(* \(#,##0.00\);_(* &quot;-&quot;??_);_(@_)"/>
    <numFmt numFmtId="217" formatCode="#,##0.00_ ;[Red]\-#,##0.00\ "/>
    <numFmt numFmtId="218" formatCode="_-* #,##0&quot;р.&quot;_-;\-* #,##0&quot;р.&quot;_-;_-* &quot;-&quot;??&quot;р.&quot;_-;_-@_-"/>
    <numFmt numFmtId="219" formatCode="#,##0.00&quot;р.&quot;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[$-F400]h:mm:ss\ AM/PM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b/>
      <sz val="10"/>
      <name val="Arial Cyr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3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3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4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35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36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1" fillId="47" borderId="13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9" fontId="4" fillId="55" borderId="19" xfId="0" applyNumberFormat="1" applyFont="1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9" fontId="0" fillId="56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9" fontId="0" fillId="56" borderId="2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57" borderId="26" xfId="0" applyFont="1" applyFill="1" applyBorder="1" applyAlignment="1">
      <alignment/>
    </xf>
    <xf numFmtId="0" fontId="0" fillId="57" borderId="27" xfId="0" applyFont="1" applyFill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9" fontId="0" fillId="56" borderId="29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58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32" xfId="0" applyNumberForma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55" borderId="33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3" fontId="0" fillId="0" borderId="3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185" fontId="0" fillId="56" borderId="23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0" fillId="59" borderId="26" xfId="0" applyFont="1" applyFill="1" applyBorder="1" applyAlignment="1">
      <alignment/>
    </xf>
    <xf numFmtId="0" fontId="0" fillId="59" borderId="27" xfId="0" applyFont="1" applyFill="1" applyBorder="1" applyAlignment="1">
      <alignment/>
    </xf>
    <xf numFmtId="0" fontId="0" fillId="60" borderId="30" xfId="0" applyFill="1" applyBorder="1" applyAlignment="1">
      <alignment/>
    </xf>
    <xf numFmtId="9" fontId="0" fillId="60" borderId="23" xfId="0" applyNumberFormat="1" applyFill="1" applyBorder="1" applyAlignment="1">
      <alignment/>
    </xf>
    <xf numFmtId="9" fontId="0" fillId="60" borderId="29" xfId="0" applyNumberFormat="1" applyFill="1" applyBorder="1" applyAlignment="1">
      <alignment/>
    </xf>
    <xf numFmtId="9" fontId="0" fillId="60" borderId="25" xfId="0" applyNumberFormat="1" applyFill="1" applyBorder="1" applyAlignment="1">
      <alignment/>
    </xf>
    <xf numFmtId="9" fontId="4" fillId="55" borderId="19" xfId="187" applyFont="1" applyFill="1" applyBorder="1" applyAlignment="1">
      <alignment horizontal="right" vertical="center" wrapText="1"/>
    </xf>
    <xf numFmtId="185" fontId="5" fillId="0" borderId="19" xfId="187" applyNumberFormat="1" applyFont="1" applyFill="1" applyBorder="1" applyAlignment="1">
      <alignment/>
    </xf>
    <xf numFmtId="185" fontId="5" fillId="0" borderId="19" xfId="187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top" wrapText="1"/>
    </xf>
    <xf numFmtId="0" fontId="4" fillId="12" borderId="19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left" vertical="center" wrapText="1"/>
    </xf>
    <xf numFmtId="0" fontId="4" fillId="12" borderId="35" xfId="0" applyFont="1" applyFill="1" applyBorder="1" applyAlignment="1">
      <alignment horizontal="left" vertical="center" wrapText="1"/>
    </xf>
    <xf numFmtId="169" fontId="5" fillId="0" borderId="19" xfId="0" applyNumberFormat="1" applyFont="1" applyFill="1" applyBorder="1" applyAlignment="1">
      <alignment/>
    </xf>
    <xf numFmtId="169" fontId="4" fillId="12" borderId="19" xfId="0" applyNumberFormat="1" applyFont="1" applyFill="1" applyBorder="1" applyAlignment="1">
      <alignment/>
    </xf>
    <xf numFmtId="185" fontId="4" fillId="12" borderId="19" xfId="187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 horizontal="right" vertical="center"/>
    </xf>
    <xf numFmtId="0" fontId="4" fillId="12" borderId="19" xfId="0" applyFont="1" applyFill="1" applyBorder="1" applyAlignment="1">
      <alignment vertical="top" wrapText="1"/>
    </xf>
    <xf numFmtId="3" fontId="4" fillId="12" borderId="19" xfId="0" applyNumberFormat="1" applyFont="1" applyFill="1" applyBorder="1" applyAlignment="1">
      <alignment horizontal="right" vertical="center"/>
    </xf>
    <xf numFmtId="185" fontId="4" fillId="12" borderId="19" xfId="187" applyNumberFormat="1" applyFont="1" applyFill="1" applyBorder="1" applyAlignment="1">
      <alignment horizontal="right" vertical="center"/>
    </xf>
    <xf numFmtId="3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0" fontId="50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 horizontal="center" vertical="center" wrapText="1"/>
    </xf>
    <xf numFmtId="0" fontId="27" fillId="0" borderId="28" xfId="0" applyFont="1" applyBorder="1" applyAlignment="1">
      <alignment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/>
    </xf>
  </cellXfs>
  <cellStyles count="19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10" xfId="159"/>
    <cellStyle name="Обычный 11" xfId="160"/>
    <cellStyle name="Обычный 12" xfId="161"/>
    <cellStyle name="Обычный 2" xfId="162"/>
    <cellStyle name="Обычный 3" xfId="163"/>
    <cellStyle name="Обычный 3 2" xfId="164"/>
    <cellStyle name="Обычный 4" xfId="165"/>
    <cellStyle name="Обычный 5" xfId="166"/>
    <cellStyle name="Обычный 5 2" xfId="167"/>
    <cellStyle name="Обычный 6" xfId="168"/>
    <cellStyle name="Обычный 6 2" xfId="169"/>
    <cellStyle name="Обычный 7" xfId="170"/>
    <cellStyle name="Обычный 7 2" xfId="171"/>
    <cellStyle name="Обычный 8" xfId="172"/>
    <cellStyle name="Обычный 9" xfId="173"/>
    <cellStyle name="Followed Hyperlink" xfId="174"/>
    <cellStyle name="Плохой" xfId="175"/>
    <cellStyle name="Плохой 2" xfId="176"/>
    <cellStyle name="Плохой 3" xfId="177"/>
    <cellStyle name="Плохой 4" xfId="178"/>
    <cellStyle name="Пояснение" xfId="179"/>
    <cellStyle name="Пояснение 2" xfId="180"/>
    <cellStyle name="Пояснение 3" xfId="181"/>
    <cellStyle name="Пояснение 4" xfId="182"/>
    <cellStyle name="Примечание" xfId="183"/>
    <cellStyle name="Примечание 2" xfId="184"/>
    <cellStyle name="Примечание 3" xfId="185"/>
    <cellStyle name="Примечание 4" xfId="186"/>
    <cellStyle name="Percent" xfId="187"/>
    <cellStyle name="Процентный 2" xfId="188"/>
    <cellStyle name="Процентный 3" xfId="189"/>
    <cellStyle name="Процентный 4" xfId="190"/>
    <cellStyle name="Связанная ячейка" xfId="191"/>
    <cellStyle name="Связанная ячейка 2" xfId="192"/>
    <cellStyle name="Связанная ячейка 3" xfId="193"/>
    <cellStyle name="Связанная ячейка 4" xfId="194"/>
    <cellStyle name="Текст предупреждения" xfId="195"/>
    <cellStyle name="Текст предупреждения 2" xfId="196"/>
    <cellStyle name="Текст предупреждения 3" xfId="197"/>
    <cellStyle name="Текст предупреждения 4" xfId="198"/>
    <cellStyle name="Тысячи [0]_sl100" xfId="199"/>
    <cellStyle name="Тысячи_sl100" xfId="200"/>
    <cellStyle name="Comma" xfId="201"/>
    <cellStyle name="Comma [0]" xfId="202"/>
    <cellStyle name="Финансовый 2" xfId="203"/>
    <cellStyle name="Финансовый 3" xfId="204"/>
    <cellStyle name="Финансовый 4" xfId="205"/>
    <cellStyle name="Хороший" xfId="206"/>
    <cellStyle name="Хороший 2" xfId="207"/>
    <cellStyle name="Хороший 3" xfId="208"/>
    <cellStyle name="Хороший 4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iktorovaay\AppData\Local\Microsoft\Windows\Temporary%20Internet%20Files\Content.Outlook\C2L9X8XI\&#1055;&#1088;&#1077;&#1076;&#1074;&#1072;&#1088;&#1080;&#1090;&#1077;&#1083;&#1100;&#1085;&#1099;&#1077;%20&#1089;&#1074;&#1077;&#1076;&#1077;&#1085;&#1080;&#1103;_&#1103;&#1085;&#1074;&#1072;&#1088;&#1100;-&#1076;&#1077;&#1082;&#1072;&#1073;&#1088;&#1100;%202016-2017_&#1057;&#1052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-декабрь 2016"/>
      <sheetName val="янв-декабрь 2017"/>
      <sheetName val="декабрь 2016"/>
      <sheetName val="декабрь 2017"/>
      <sheetName val="прирост"/>
      <sheetName val="Помесячно"/>
      <sheetName val="Нарастающим"/>
    </sheetNames>
    <sheetDataSet>
      <sheetData sheetId="0">
        <row r="4">
          <cell r="C4">
            <v>39054322</v>
          </cell>
          <cell r="D4">
            <v>235578569924.28003</v>
          </cell>
          <cell r="E4">
            <v>2552148</v>
          </cell>
          <cell r="F4">
            <v>2404614</v>
          </cell>
          <cell r="G4">
            <v>165956055269.64243</v>
          </cell>
        </row>
      </sheetData>
      <sheetData sheetId="1">
        <row r="4">
          <cell r="C4">
            <v>39200124</v>
          </cell>
          <cell r="D4">
            <v>228124892624.94998</v>
          </cell>
          <cell r="E4">
            <v>2468616</v>
          </cell>
          <cell r="F4">
            <v>2389068</v>
          </cell>
          <cell r="G4">
            <v>181003405690.74002</v>
          </cell>
        </row>
      </sheetData>
      <sheetData sheetId="2">
        <row r="4">
          <cell r="C4">
            <v>3620586</v>
          </cell>
          <cell r="D4">
            <v>21908793695.050007</v>
          </cell>
          <cell r="E4">
            <v>248703</v>
          </cell>
          <cell r="F4">
            <v>234418</v>
          </cell>
          <cell r="G4">
            <v>17974366054.729195</v>
          </cell>
        </row>
      </sheetData>
      <sheetData sheetId="3">
        <row r="4">
          <cell r="C4">
            <v>3805652</v>
          </cell>
          <cell r="D4">
            <v>22337623931.449997</v>
          </cell>
          <cell r="E4">
            <v>200100</v>
          </cell>
          <cell r="F4">
            <v>193182</v>
          </cell>
          <cell r="G4">
            <v>13076224672.37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06"/>
  <sheetViews>
    <sheetView zoomScalePageLayoutView="0" workbookViewId="0" topLeftCell="A1">
      <pane ySplit="4" topLeftCell="A5" activePane="bottomLeft" state="frozen"/>
      <selection pane="topLeft" activeCell="A1" sqref="A1:A2"/>
      <selection pane="bottomLeft" activeCell="A5" sqref="A5"/>
    </sheetView>
  </sheetViews>
  <sheetFormatPr defaultColWidth="9.00390625" defaultRowHeight="12.75"/>
  <cols>
    <col min="1" max="1" width="3.25390625" style="2" customWidth="1"/>
    <col min="2" max="2" width="17.875" style="3" customWidth="1"/>
    <col min="3" max="3" width="15.375" style="4" customWidth="1"/>
    <col min="4" max="4" width="17.625" style="5" customWidth="1"/>
    <col min="5" max="5" width="15.75390625" style="5" customWidth="1"/>
    <col min="6" max="6" width="16.00390625" style="5" customWidth="1"/>
    <col min="7" max="7" width="18.125" style="5" customWidth="1"/>
    <col min="8" max="9" width="13.75390625" style="0" customWidth="1"/>
    <col min="10" max="10" width="11.00390625" style="30" customWidth="1"/>
    <col min="11" max="11" width="12.125" style="30" customWidth="1"/>
    <col min="12" max="16384" width="9.125" style="30" customWidth="1"/>
  </cols>
  <sheetData>
    <row r="1" spans="1:9" s="58" customFormat="1" ht="15.75">
      <c r="A1" s="70" t="s">
        <v>134</v>
      </c>
      <c r="B1" s="70"/>
      <c r="C1" s="70"/>
      <c r="D1" s="70"/>
      <c r="E1" s="70"/>
      <c r="F1" s="70"/>
      <c r="G1" s="70"/>
      <c r="H1" s="1"/>
      <c r="I1" s="1"/>
    </row>
    <row r="2" spans="1:11" s="58" customFormat="1" ht="30" customHeight="1">
      <c r="A2" s="68" t="s">
        <v>0</v>
      </c>
      <c r="B2" s="68" t="s">
        <v>1</v>
      </c>
      <c r="C2" s="69" t="s">
        <v>2</v>
      </c>
      <c r="D2" s="68" t="s">
        <v>3</v>
      </c>
      <c r="E2" s="68" t="s">
        <v>4</v>
      </c>
      <c r="F2" s="71"/>
      <c r="G2" s="68" t="s">
        <v>5</v>
      </c>
      <c r="H2" s="69" t="s">
        <v>107</v>
      </c>
      <c r="I2" s="68" t="s">
        <v>108</v>
      </c>
      <c r="J2" s="68" t="s">
        <v>67</v>
      </c>
      <c r="K2" s="68" t="s">
        <v>127</v>
      </c>
    </row>
    <row r="3" spans="1:11" s="58" customFormat="1" ht="30" customHeight="1">
      <c r="A3" s="68"/>
      <c r="B3" s="68"/>
      <c r="C3" s="69"/>
      <c r="D3" s="68"/>
      <c r="E3" s="6" t="s">
        <v>6</v>
      </c>
      <c r="F3" s="6" t="s">
        <v>7</v>
      </c>
      <c r="G3" s="68"/>
      <c r="H3" s="69"/>
      <c r="I3" s="68"/>
      <c r="J3" s="68"/>
      <c r="K3" s="68"/>
    </row>
    <row r="4" spans="1:11" s="59" customFormat="1" ht="30" customHeight="1">
      <c r="A4" s="34"/>
      <c r="B4" s="35" t="s">
        <v>8</v>
      </c>
      <c r="C4" s="7">
        <f aca="true" t="shared" si="0" ref="C4:I4">SUM(C5:C89)</f>
        <v>39054322</v>
      </c>
      <c r="D4" s="7">
        <f t="shared" si="0"/>
        <v>235578569924.28003</v>
      </c>
      <c r="E4" s="7">
        <f t="shared" si="0"/>
        <v>2552148</v>
      </c>
      <c r="F4" s="7">
        <f t="shared" si="0"/>
        <v>2404614</v>
      </c>
      <c r="G4" s="7">
        <f t="shared" si="0"/>
        <v>165956055269.64243</v>
      </c>
      <c r="H4" s="48">
        <f t="shared" si="0"/>
        <v>1.0000000000000002</v>
      </c>
      <c r="I4" s="48">
        <f t="shared" si="0"/>
        <v>0.9999999999999999</v>
      </c>
      <c r="J4" s="7">
        <f aca="true" t="shared" si="1" ref="J4:J35">D4/C4</f>
        <v>6032.074245823037</v>
      </c>
      <c r="K4" s="7">
        <f aca="true" t="shared" si="2" ref="K4:K35">G4/F4</f>
        <v>69015.67372960584</v>
      </c>
    </row>
    <row r="5" spans="1:11" s="60" customFormat="1" ht="12.75">
      <c r="A5" s="52">
        <v>1</v>
      </c>
      <c r="B5" s="53" t="s">
        <v>76</v>
      </c>
      <c r="C5" s="63">
        <v>10234652</v>
      </c>
      <c r="D5" s="63">
        <v>54666676352</v>
      </c>
      <c r="E5" s="63">
        <v>890714</v>
      </c>
      <c r="F5" s="63">
        <v>852981</v>
      </c>
      <c r="G5" s="63">
        <v>68852036644</v>
      </c>
      <c r="H5" s="64">
        <f aca="true" t="shared" si="3" ref="H5:H36">C5/$C$4</f>
        <v>0.2620619556524371</v>
      </c>
      <c r="I5" s="64">
        <f aca="true" t="shared" si="4" ref="I5:I36">D5/$D$4</f>
        <v>0.23205284067040152</v>
      </c>
      <c r="J5" s="63">
        <f t="shared" si="1"/>
        <v>5341.332206703267</v>
      </c>
      <c r="K5" s="63">
        <f t="shared" si="2"/>
        <v>80719.30868800126</v>
      </c>
    </row>
    <row r="6" spans="1:11" s="60" customFormat="1" ht="12.75">
      <c r="A6" s="52">
        <v>2</v>
      </c>
      <c r="B6" s="54" t="s">
        <v>41</v>
      </c>
      <c r="C6" s="63">
        <v>5270358</v>
      </c>
      <c r="D6" s="63">
        <v>35371631731.25</v>
      </c>
      <c r="E6" s="63">
        <v>289697</v>
      </c>
      <c r="F6" s="63">
        <v>263682</v>
      </c>
      <c r="G6" s="63">
        <v>16581071898.98</v>
      </c>
      <c r="H6" s="64">
        <f t="shared" si="3"/>
        <v>0.13494941737818417</v>
      </c>
      <c r="I6" s="64">
        <f t="shared" si="4"/>
        <v>0.1501479177100837</v>
      </c>
      <c r="J6" s="63">
        <f t="shared" si="1"/>
        <v>6711.428660301634</v>
      </c>
      <c r="K6" s="63">
        <f t="shared" si="2"/>
        <v>62882.835760423535</v>
      </c>
    </row>
    <row r="7" spans="1:11" s="60" customFormat="1" ht="12.75">
      <c r="A7" s="52">
        <v>3</v>
      </c>
      <c r="B7" s="53" t="s">
        <v>22</v>
      </c>
      <c r="C7" s="63">
        <v>4071545</v>
      </c>
      <c r="D7" s="63">
        <v>28183584546.08</v>
      </c>
      <c r="E7" s="63">
        <v>201733</v>
      </c>
      <c r="F7" s="63">
        <v>180211</v>
      </c>
      <c r="G7" s="63">
        <v>11173032553.62</v>
      </c>
      <c r="H7" s="64">
        <f t="shared" si="3"/>
        <v>0.10425337815363944</v>
      </c>
      <c r="I7" s="64">
        <f t="shared" si="4"/>
        <v>0.11963560418563882</v>
      </c>
      <c r="J7" s="63">
        <f t="shared" si="1"/>
        <v>6922.085976227698</v>
      </c>
      <c r="K7" s="63">
        <f t="shared" si="2"/>
        <v>61999.725619523786</v>
      </c>
    </row>
    <row r="8" spans="1:11" s="60" customFormat="1" ht="12.75">
      <c r="A8" s="52">
        <v>4</v>
      </c>
      <c r="B8" s="53" t="s">
        <v>15</v>
      </c>
      <c r="C8" s="63">
        <v>3427918</v>
      </c>
      <c r="D8" s="63">
        <v>20364402808</v>
      </c>
      <c r="E8" s="63">
        <v>204521</v>
      </c>
      <c r="F8" s="63">
        <v>186611</v>
      </c>
      <c r="G8" s="63">
        <v>12393043212</v>
      </c>
      <c r="H8" s="64">
        <f t="shared" si="3"/>
        <v>0.08777307669046207</v>
      </c>
      <c r="I8" s="64">
        <f t="shared" si="4"/>
        <v>0.08644420761423907</v>
      </c>
      <c r="J8" s="63">
        <f t="shared" si="1"/>
        <v>5940.749693545761</v>
      </c>
      <c r="K8" s="63">
        <f t="shared" si="2"/>
        <v>66411.10766246363</v>
      </c>
    </row>
    <row r="9" spans="1:11" s="60" customFormat="1" ht="12.75">
      <c r="A9" s="52">
        <v>5</v>
      </c>
      <c r="B9" s="53" t="s">
        <v>9</v>
      </c>
      <c r="C9" s="63">
        <v>2003855</v>
      </c>
      <c r="D9" s="63">
        <v>13594854647.06</v>
      </c>
      <c r="E9" s="63">
        <v>123660</v>
      </c>
      <c r="F9" s="63">
        <v>129362</v>
      </c>
      <c r="G9" s="63">
        <v>7484535978.66</v>
      </c>
      <c r="H9" s="64">
        <f t="shared" si="3"/>
        <v>0.05130942997807003</v>
      </c>
      <c r="I9" s="64">
        <f t="shared" si="4"/>
        <v>0.05770836732487881</v>
      </c>
      <c r="J9" s="63">
        <f t="shared" si="1"/>
        <v>6784.350487964448</v>
      </c>
      <c r="K9" s="63">
        <f t="shared" si="2"/>
        <v>57857.29950572811</v>
      </c>
    </row>
    <row r="10" spans="1:11" s="60" customFormat="1" ht="12.75">
      <c r="A10" s="52">
        <v>6</v>
      </c>
      <c r="B10" s="53" t="s">
        <v>44</v>
      </c>
      <c r="C10" s="63">
        <v>1748451</v>
      </c>
      <c r="D10" s="63">
        <v>10639169505.72</v>
      </c>
      <c r="E10" s="63">
        <v>92131</v>
      </c>
      <c r="F10" s="63">
        <v>84243</v>
      </c>
      <c r="G10" s="63">
        <v>4177455838.49</v>
      </c>
      <c r="H10" s="64">
        <f t="shared" si="3"/>
        <v>0.044769718444990544</v>
      </c>
      <c r="I10" s="64">
        <f t="shared" si="4"/>
        <v>0.04516187320917881</v>
      </c>
      <c r="J10" s="63">
        <f t="shared" si="1"/>
        <v>6084.911447744317</v>
      </c>
      <c r="K10" s="63">
        <f t="shared" si="2"/>
        <v>49588.165645691624</v>
      </c>
    </row>
    <row r="11" spans="1:11" s="60" customFormat="1" ht="12.75">
      <c r="A11" s="52">
        <v>7</v>
      </c>
      <c r="B11" s="62" t="s">
        <v>45</v>
      </c>
      <c r="C11" s="63">
        <v>1436448</v>
      </c>
      <c r="D11" s="63">
        <v>8306202587</v>
      </c>
      <c r="E11" s="63">
        <v>79819</v>
      </c>
      <c r="F11" s="63">
        <v>80075</v>
      </c>
      <c r="G11" s="63">
        <v>4858393376</v>
      </c>
      <c r="H11" s="64">
        <f t="shared" si="3"/>
        <v>0.036780769104121175</v>
      </c>
      <c r="I11" s="64">
        <f t="shared" si="4"/>
        <v>0.035258735926913004</v>
      </c>
      <c r="J11" s="63">
        <f t="shared" si="1"/>
        <v>5782.459641421061</v>
      </c>
      <c r="K11" s="63">
        <f t="shared" si="2"/>
        <v>60673.03622853575</v>
      </c>
    </row>
    <row r="12" spans="1:11" s="60" customFormat="1" ht="12.75">
      <c r="A12" s="52">
        <v>8</v>
      </c>
      <c r="B12" s="62" t="s">
        <v>26</v>
      </c>
      <c r="C12" s="63">
        <v>905946</v>
      </c>
      <c r="D12" s="63">
        <v>6142261862</v>
      </c>
      <c r="E12" s="63">
        <v>70336</v>
      </c>
      <c r="F12" s="63">
        <v>55949</v>
      </c>
      <c r="G12" s="63">
        <v>4097394053</v>
      </c>
      <c r="H12" s="64">
        <f t="shared" si="3"/>
        <v>0.023197074065195653</v>
      </c>
      <c r="I12" s="64">
        <f t="shared" si="4"/>
        <v>0.02607309257363373</v>
      </c>
      <c r="J12" s="63">
        <f t="shared" si="1"/>
        <v>6779.942581566672</v>
      </c>
      <c r="K12" s="63">
        <f t="shared" si="2"/>
        <v>73234.44660315645</v>
      </c>
    </row>
    <row r="13" spans="1:11" s="60" customFormat="1" ht="12.75">
      <c r="A13" s="52">
        <v>9</v>
      </c>
      <c r="B13" s="53" t="s">
        <v>55</v>
      </c>
      <c r="C13" s="63">
        <v>894968</v>
      </c>
      <c r="D13" s="63">
        <v>4930817892</v>
      </c>
      <c r="E13" s="63">
        <v>52298</v>
      </c>
      <c r="F13" s="63">
        <v>52114</v>
      </c>
      <c r="G13" s="63">
        <v>3347690277</v>
      </c>
      <c r="H13" s="64">
        <f t="shared" si="3"/>
        <v>0.022915978415910025</v>
      </c>
      <c r="I13" s="64">
        <f t="shared" si="4"/>
        <v>0.020930672486826243</v>
      </c>
      <c r="J13" s="63">
        <f t="shared" si="1"/>
        <v>5509.490721455963</v>
      </c>
      <c r="K13" s="63">
        <f t="shared" si="2"/>
        <v>64237.830084046516</v>
      </c>
    </row>
    <row r="14" spans="1:11" s="60" customFormat="1" ht="12.75">
      <c r="A14" s="52">
        <v>10</v>
      </c>
      <c r="B14" s="53" t="s">
        <v>54</v>
      </c>
      <c r="C14" s="63">
        <v>890445</v>
      </c>
      <c r="D14" s="63">
        <v>5099065592</v>
      </c>
      <c r="E14" s="63">
        <v>40788</v>
      </c>
      <c r="F14" s="63">
        <v>35656</v>
      </c>
      <c r="G14" s="63">
        <v>1992091456</v>
      </c>
      <c r="H14" s="64">
        <f t="shared" si="3"/>
        <v>0.022800165369661264</v>
      </c>
      <c r="I14" s="64">
        <f t="shared" si="4"/>
        <v>0.021644861812510994</v>
      </c>
      <c r="J14" s="63">
        <f t="shared" si="1"/>
        <v>5726.423970037453</v>
      </c>
      <c r="K14" s="63">
        <f t="shared" si="2"/>
        <v>55869.740183980255</v>
      </c>
    </row>
    <row r="15" spans="1:11" ht="12.75">
      <c r="A15" s="36">
        <v>11</v>
      </c>
      <c r="B15" s="51" t="s">
        <v>65</v>
      </c>
      <c r="C15" s="61">
        <v>690068</v>
      </c>
      <c r="D15" s="61">
        <v>2924674642</v>
      </c>
      <c r="E15" s="61">
        <v>20250</v>
      </c>
      <c r="F15" s="61">
        <v>17739</v>
      </c>
      <c r="G15" s="61">
        <v>1095266232</v>
      </c>
      <c r="H15" s="50">
        <f t="shared" si="3"/>
        <v>0.017669440017419838</v>
      </c>
      <c r="I15" s="50">
        <f t="shared" si="4"/>
        <v>0.012414858630562417</v>
      </c>
      <c r="J15" s="61">
        <f t="shared" si="1"/>
        <v>4238.241219705884</v>
      </c>
      <c r="K15" s="61">
        <f t="shared" si="2"/>
        <v>61743.403348554035</v>
      </c>
    </row>
    <row r="16" spans="1:11" ht="25.5">
      <c r="A16" s="36">
        <v>12</v>
      </c>
      <c r="B16" s="25" t="s">
        <v>40</v>
      </c>
      <c r="C16" s="61">
        <v>677724</v>
      </c>
      <c r="D16" s="61">
        <v>5226973970</v>
      </c>
      <c r="E16" s="61">
        <v>41205</v>
      </c>
      <c r="F16" s="61">
        <v>38165</v>
      </c>
      <c r="G16" s="61">
        <v>2550426895.4424</v>
      </c>
      <c r="H16" s="50">
        <f t="shared" si="3"/>
        <v>0.017353367445477608</v>
      </c>
      <c r="I16" s="50">
        <f t="shared" si="4"/>
        <v>0.022187816029616194</v>
      </c>
      <c r="J16" s="61">
        <f t="shared" si="1"/>
        <v>7712.540754053272</v>
      </c>
      <c r="K16" s="61">
        <f t="shared" si="2"/>
        <v>66826.33028802306</v>
      </c>
    </row>
    <row r="17" spans="1:11" ht="12.75">
      <c r="A17" s="36">
        <v>13</v>
      </c>
      <c r="B17" s="25" t="s">
        <v>53</v>
      </c>
      <c r="C17" s="61">
        <v>617714</v>
      </c>
      <c r="D17" s="61">
        <v>3329726410</v>
      </c>
      <c r="E17" s="61">
        <v>33307</v>
      </c>
      <c r="F17" s="61">
        <v>30037</v>
      </c>
      <c r="G17" s="61">
        <v>1834162412.25</v>
      </c>
      <c r="H17" s="50">
        <f t="shared" si="3"/>
        <v>0.015816789752488854</v>
      </c>
      <c r="I17" s="50">
        <f t="shared" si="4"/>
        <v>0.014134250034161617</v>
      </c>
      <c r="J17" s="61">
        <f t="shared" si="1"/>
        <v>5390.401399353099</v>
      </c>
      <c r="K17" s="61">
        <f t="shared" si="2"/>
        <v>61063.435504544395</v>
      </c>
    </row>
    <row r="18" spans="1:11" ht="12.75">
      <c r="A18" s="36">
        <v>14</v>
      </c>
      <c r="B18" s="25" t="s">
        <v>64</v>
      </c>
      <c r="C18" s="61">
        <v>513963</v>
      </c>
      <c r="D18" s="61">
        <v>2822901896</v>
      </c>
      <c r="E18" s="61">
        <v>29044</v>
      </c>
      <c r="F18" s="61">
        <v>25825</v>
      </c>
      <c r="G18" s="61">
        <v>1857447834</v>
      </c>
      <c r="H18" s="50">
        <f t="shared" si="3"/>
        <v>0.013160207979029824</v>
      </c>
      <c r="I18" s="50">
        <f t="shared" si="4"/>
        <v>0.011982846728831662</v>
      </c>
      <c r="J18" s="61">
        <f t="shared" si="1"/>
        <v>5492.422403947366</v>
      </c>
      <c r="K18" s="61">
        <f t="shared" si="2"/>
        <v>71924.40789932237</v>
      </c>
    </row>
    <row r="19" spans="1:11" ht="12.75">
      <c r="A19" s="36">
        <v>15</v>
      </c>
      <c r="B19" s="25" t="s">
        <v>31</v>
      </c>
      <c r="C19" s="61">
        <v>363037</v>
      </c>
      <c r="D19" s="61">
        <v>1849343771</v>
      </c>
      <c r="E19" s="61">
        <v>18527</v>
      </c>
      <c r="F19" s="61">
        <v>18509</v>
      </c>
      <c r="G19" s="61">
        <v>1123899086</v>
      </c>
      <c r="H19" s="50">
        <f t="shared" si="3"/>
        <v>0.009295693316606546</v>
      </c>
      <c r="I19" s="50">
        <f t="shared" si="4"/>
        <v>0.007850220720816916</v>
      </c>
      <c r="J19" s="61">
        <f t="shared" si="1"/>
        <v>5094.091706905908</v>
      </c>
      <c r="K19" s="61">
        <f t="shared" si="2"/>
        <v>60721.76162947755</v>
      </c>
    </row>
    <row r="20" spans="1:11" ht="12.75" customHeight="1">
      <c r="A20" s="36">
        <v>16</v>
      </c>
      <c r="B20" s="25" t="s">
        <v>78</v>
      </c>
      <c r="C20" s="61">
        <v>362215</v>
      </c>
      <c r="D20" s="61">
        <v>1985510641</v>
      </c>
      <c r="E20" s="61">
        <v>25251</v>
      </c>
      <c r="F20" s="61">
        <v>21905</v>
      </c>
      <c r="G20" s="61">
        <v>1456193342</v>
      </c>
      <c r="H20" s="50">
        <f t="shared" si="3"/>
        <v>0.00927464571014701</v>
      </c>
      <c r="I20" s="50">
        <f t="shared" si="4"/>
        <v>0.008428231148691434</v>
      </c>
      <c r="J20" s="61">
        <f t="shared" si="1"/>
        <v>5481.580390099803</v>
      </c>
      <c r="K20" s="61">
        <f t="shared" si="2"/>
        <v>66477.66911664004</v>
      </c>
    </row>
    <row r="21" spans="1:11" ht="12.75">
      <c r="A21" s="36">
        <v>17</v>
      </c>
      <c r="B21" s="25" t="s">
        <v>30</v>
      </c>
      <c r="C21" s="61">
        <v>344998</v>
      </c>
      <c r="D21" s="61">
        <v>1743094879</v>
      </c>
      <c r="E21" s="61">
        <v>15482</v>
      </c>
      <c r="F21" s="61">
        <v>13949</v>
      </c>
      <c r="G21" s="61">
        <v>1104007042</v>
      </c>
      <c r="H21" s="50">
        <f t="shared" si="3"/>
        <v>0.00883379821572629</v>
      </c>
      <c r="I21" s="50">
        <f t="shared" si="4"/>
        <v>0.007399208168893579</v>
      </c>
      <c r="J21" s="61">
        <f t="shared" si="1"/>
        <v>5052.47821436646</v>
      </c>
      <c r="K21" s="61">
        <f t="shared" si="2"/>
        <v>79145.96329485984</v>
      </c>
    </row>
    <row r="22" spans="1:11" ht="12.75">
      <c r="A22" s="36">
        <v>18</v>
      </c>
      <c r="B22" s="51" t="s">
        <v>11</v>
      </c>
      <c r="C22" s="61">
        <v>298073</v>
      </c>
      <c r="D22" s="61">
        <v>1588629581</v>
      </c>
      <c r="E22" s="61">
        <v>15862</v>
      </c>
      <c r="F22" s="61">
        <v>15162</v>
      </c>
      <c r="G22" s="61">
        <v>1085226909</v>
      </c>
      <c r="H22" s="50">
        <f t="shared" si="3"/>
        <v>0.0076322666669261345</v>
      </c>
      <c r="I22" s="50">
        <f t="shared" si="4"/>
        <v>0.006743523324344058</v>
      </c>
      <c r="J22" s="61">
        <f t="shared" si="1"/>
        <v>5329.66615896106</v>
      </c>
      <c r="K22" s="61">
        <f t="shared" si="2"/>
        <v>71575.44578551642</v>
      </c>
    </row>
    <row r="23" spans="1:11" ht="12.75">
      <c r="A23" s="36">
        <v>19</v>
      </c>
      <c r="B23" s="25" t="s">
        <v>61</v>
      </c>
      <c r="C23" s="61">
        <v>292236</v>
      </c>
      <c r="D23" s="61">
        <v>1749193556</v>
      </c>
      <c r="E23" s="61">
        <v>15320</v>
      </c>
      <c r="F23" s="61">
        <v>15184</v>
      </c>
      <c r="G23" s="61">
        <v>924747534</v>
      </c>
      <c r="H23" s="50">
        <f t="shared" si="3"/>
        <v>0.007482808176774903</v>
      </c>
      <c r="I23" s="50">
        <f t="shared" si="4"/>
        <v>0.0074250962494688206</v>
      </c>
      <c r="J23" s="61">
        <f t="shared" si="1"/>
        <v>5985.551253096813</v>
      </c>
      <c r="K23" s="61">
        <f t="shared" si="2"/>
        <v>60902.76172286618</v>
      </c>
    </row>
    <row r="24" spans="1:11" ht="25.5">
      <c r="A24" s="36">
        <v>20</v>
      </c>
      <c r="B24" s="25" t="s">
        <v>35</v>
      </c>
      <c r="C24" s="61">
        <v>272858</v>
      </c>
      <c r="D24" s="61">
        <v>1463947095</v>
      </c>
      <c r="E24" s="61">
        <v>16372</v>
      </c>
      <c r="F24" s="61">
        <v>14932</v>
      </c>
      <c r="G24" s="61">
        <v>922918027</v>
      </c>
      <c r="H24" s="50">
        <f t="shared" si="3"/>
        <v>0.006986627497975768</v>
      </c>
      <c r="I24" s="50">
        <f t="shared" si="4"/>
        <v>0.006214262593879162</v>
      </c>
      <c r="J24" s="61">
        <f t="shared" si="1"/>
        <v>5365.234279368756</v>
      </c>
      <c r="K24" s="61">
        <f t="shared" si="2"/>
        <v>61808.06502812751</v>
      </c>
    </row>
    <row r="25" spans="1:11" ht="12.75">
      <c r="A25" s="36">
        <v>21</v>
      </c>
      <c r="B25" s="25" t="s">
        <v>51</v>
      </c>
      <c r="C25" s="61">
        <v>269787</v>
      </c>
      <c r="D25" s="61">
        <v>1795556534</v>
      </c>
      <c r="E25" s="61">
        <v>52595</v>
      </c>
      <c r="F25" s="61">
        <v>57165</v>
      </c>
      <c r="G25" s="61">
        <v>3469226330</v>
      </c>
      <c r="H25" s="50">
        <f t="shared" si="3"/>
        <v>0.006907993435400057</v>
      </c>
      <c r="I25" s="50">
        <f t="shared" si="4"/>
        <v>0.007621900984360038</v>
      </c>
      <c r="J25" s="61">
        <f t="shared" si="1"/>
        <v>6655.459803474593</v>
      </c>
      <c r="K25" s="61">
        <f t="shared" si="2"/>
        <v>60687.94419662381</v>
      </c>
    </row>
    <row r="26" spans="1:11" ht="12.75">
      <c r="A26" s="36">
        <v>22</v>
      </c>
      <c r="B26" s="25" t="s">
        <v>42</v>
      </c>
      <c r="C26" s="61">
        <v>231234</v>
      </c>
      <c r="D26" s="61">
        <v>1256031243</v>
      </c>
      <c r="E26" s="61">
        <v>11993</v>
      </c>
      <c r="F26" s="61">
        <v>11619</v>
      </c>
      <c r="G26" s="61">
        <v>633739017</v>
      </c>
      <c r="H26" s="50">
        <f t="shared" si="3"/>
        <v>0.005920829966015029</v>
      </c>
      <c r="I26" s="50">
        <f t="shared" si="4"/>
        <v>0.0053316871878614225</v>
      </c>
      <c r="J26" s="61">
        <f t="shared" si="1"/>
        <v>5431.86228236332</v>
      </c>
      <c r="K26" s="61">
        <f t="shared" si="2"/>
        <v>54543.33565711335</v>
      </c>
    </row>
    <row r="27" spans="1:11" ht="25.5">
      <c r="A27" s="36">
        <v>23</v>
      </c>
      <c r="B27" s="25" t="s">
        <v>32</v>
      </c>
      <c r="C27" s="61">
        <v>208839</v>
      </c>
      <c r="D27" s="61">
        <v>1407341776</v>
      </c>
      <c r="E27" s="61">
        <v>14469</v>
      </c>
      <c r="F27" s="61">
        <v>13897</v>
      </c>
      <c r="G27" s="61">
        <v>833714230</v>
      </c>
      <c r="H27" s="50">
        <f t="shared" si="3"/>
        <v>0.005347397914115626</v>
      </c>
      <c r="I27" s="50">
        <f t="shared" si="4"/>
        <v>0.005973980470517117</v>
      </c>
      <c r="J27" s="61">
        <f t="shared" si="1"/>
        <v>6738.883905783881</v>
      </c>
      <c r="K27" s="61">
        <f t="shared" si="2"/>
        <v>59992.38900482118</v>
      </c>
    </row>
    <row r="28" spans="1:11" ht="12.75">
      <c r="A28" s="36">
        <v>24</v>
      </c>
      <c r="B28" s="25" t="s">
        <v>77</v>
      </c>
      <c r="C28" s="61">
        <v>184589</v>
      </c>
      <c r="D28" s="61">
        <v>1500717613</v>
      </c>
      <c r="E28" s="61">
        <v>17360</v>
      </c>
      <c r="F28" s="61">
        <v>15813</v>
      </c>
      <c r="G28" s="61">
        <v>1064013100</v>
      </c>
      <c r="H28" s="50">
        <f t="shared" si="3"/>
        <v>0.004726467918198657</v>
      </c>
      <c r="I28" s="50">
        <f t="shared" si="4"/>
        <v>0.006370348599545207</v>
      </c>
      <c r="J28" s="61">
        <f t="shared" si="1"/>
        <v>8130.048989918142</v>
      </c>
      <c r="K28" s="61">
        <f t="shared" si="2"/>
        <v>67287.23834819453</v>
      </c>
    </row>
    <row r="29" spans="1:11" ht="12.75">
      <c r="A29" s="36">
        <v>25</v>
      </c>
      <c r="B29" s="25" t="s">
        <v>101</v>
      </c>
      <c r="C29" s="61">
        <v>171287</v>
      </c>
      <c r="D29" s="61">
        <v>878592316</v>
      </c>
      <c r="E29" s="61">
        <v>8654</v>
      </c>
      <c r="F29" s="61">
        <v>7467</v>
      </c>
      <c r="G29" s="61">
        <v>462306827</v>
      </c>
      <c r="H29" s="50">
        <f t="shared" si="3"/>
        <v>0.004385865410747625</v>
      </c>
      <c r="I29" s="50">
        <f t="shared" si="4"/>
        <v>0.0037295086572704736</v>
      </c>
      <c r="J29" s="61">
        <f t="shared" si="1"/>
        <v>5129.35783801456</v>
      </c>
      <c r="K29" s="61">
        <f t="shared" si="2"/>
        <v>61913.32891388777</v>
      </c>
    </row>
    <row r="30" spans="1:11" ht="12.75">
      <c r="A30" s="36">
        <v>26</v>
      </c>
      <c r="B30" s="25" t="s">
        <v>21</v>
      </c>
      <c r="C30" s="61">
        <v>149136</v>
      </c>
      <c r="D30" s="61">
        <v>667588140</v>
      </c>
      <c r="E30" s="61">
        <v>5813</v>
      </c>
      <c r="F30" s="61">
        <v>4656</v>
      </c>
      <c r="G30" s="61">
        <v>292440224.66</v>
      </c>
      <c r="H30" s="50">
        <f t="shared" si="3"/>
        <v>0.0038186810668483758</v>
      </c>
      <c r="I30" s="50">
        <f t="shared" si="4"/>
        <v>0.002833823722652604</v>
      </c>
      <c r="J30" s="61">
        <f t="shared" si="1"/>
        <v>4476.371499839073</v>
      </c>
      <c r="K30" s="61">
        <f t="shared" si="2"/>
        <v>62809.32660223368</v>
      </c>
    </row>
    <row r="31" spans="1:11" ht="12.75">
      <c r="A31" s="36">
        <v>27</v>
      </c>
      <c r="B31" s="25" t="s">
        <v>83</v>
      </c>
      <c r="C31" s="61">
        <v>147333</v>
      </c>
      <c r="D31" s="61">
        <v>702005287</v>
      </c>
      <c r="E31" s="61">
        <v>5196</v>
      </c>
      <c r="F31" s="61">
        <v>4943</v>
      </c>
      <c r="G31" s="61">
        <v>367329731</v>
      </c>
      <c r="H31" s="50">
        <f t="shared" si="3"/>
        <v>0.003772514601584941</v>
      </c>
      <c r="I31" s="50">
        <f t="shared" si="4"/>
        <v>0.0029799199783988816</v>
      </c>
      <c r="J31" s="61">
        <f t="shared" si="1"/>
        <v>4764.752546951464</v>
      </c>
      <c r="K31" s="61">
        <f t="shared" si="2"/>
        <v>74313.11571919886</v>
      </c>
    </row>
    <row r="32" spans="1:11" ht="12.75">
      <c r="A32" s="36">
        <v>28</v>
      </c>
      <c r="B32" s="51" t="s">
        <v>47</v>
      </c>
      <c r="C32" s="61">
        <v>137429</v>
      </c>
      <c r="D32" s="61">
        <v>632434991</v>
      </c>
      <c r="E32" s="61">
        <v>6117</v>
      </c>
      <c r="F32" s="61">
        <v>5669</v>
      </c>
      <c r="G32" s="61">
        <v>257856512</v>
      </c>
      <c r="H32" s="50">
        <f t="shared" si="3"/>
        <v>0.003518919109644254</v>
      </c>
      <c r="I32" s="50">
        <f t="shared" si="4"/>
        <v>0.0026846032353591335</v>
      </c>
      <c r="J32" s="61">
        <f t="shared" si="1"/>
        <v>4601.903462879014</v>
      </c>
      <c r="K32" s="61">
        <f t="shared" si="2"/>
        <v>45485.361086611396</v>
      </c>
    </row>
    <row r="33" spans="1:11" ht="12.75">
      <c r="A33" s="36">
        <v>29</v>
      </c>
      <c r="B33" s="25" t="s">
        <v>36</v>
      </c>
      <c r="C33" s="61">
        <v>135827</v>
      </c>
      <c r="D33" s="61">
        <v>977912214</v>
      </c>
      <c r="E33" s="61">
        <v>7839</v>
      </c>
      <c r="F33" s="61">
        <v>6459</v>
      </c>
      <c r="G33" s="61">
        <v>492635546</v>
      </c>
      <c r="H33" s="50">
        <f t="shared" si="3"/>
        <v>0.0034778993218727494</v>
      </c>
      <c r="I33" s="50">
        <f t="shared" si="4"/>
        <v>0.0041511085423191155</v>
      </c>
      <c r="J33" s="61">
        <f t="shared" si="1"/>
        <v>7199.689413739537</v>
      </c>
      <c r="K33" s="61">
        <f t="shared" si="2"/>
        <v>76271.17912989626</v>
      </c>
    </row>
    <row r="34" spans="1:11" ht="25.5">
      <c r="A34" s="36">
        <v>30</v>
      </c>
      <c r="B34" s="25" t="s">
        <v>25</v>
      </c>
      <c r="C34" s="61">
        <v>131034</v>
      </c>
      <c r="D34" s="61">
        <v>781102444</v>
      </c>
      <c r="E34" s="61">
        <v>6646</v>
      </c>
      <c r="F34" s="61">
        <v>6345</v>
      </c>
      <c r="G34" s="61">
        <v>420943886</v>
      </c>
      <c r="H34" s="50">
        <f t="shared" si="3"/>
        <v>0.0033551728282467685</v>
      </c>
      <c r="I34" s="50">
        <f t="shared" si="4"/>
        <v>0.0033156769915492013</v>
      </c>
      <c r="J34" s="61">
        <f t="shared" si="1"/>
        <v>5961.066929193949</v>
      </c>
      <c r="K34" s="61">
        <f t="shared" si="2"/>
        <v>66342.61402679275</v>
      </c>
    </row>
    <row r="35" spans="1:11" ht="12.75">
      <c r="A35" s="36">
        <v>31</v>
      </c>
      <c r="B35" s="25" t="s">
        <v>103</v>
      </c>
      <c r="C35" s="61">
        <v>122100</v>
      </c>
      <c r="D35" s="61">
        <v>876555660.46</v>
      </c>
      <c r="E35" s="61">
        <v>6785</v>
      </c>
      <c r="F35" s="61">
        <v>6066</v>
      </c>
      <c r="G35" s="61">
        <v>388518195.22</v>
      </c>
      <c r="H35" s="50">
        <f t="shared" si="3"/>
        <v>0.0031264145361427605</v>
      </c>
      <c r="I35" s="50">
        <f t="shared" si="4"/>
        <v>0.0037208633227620988</v>
      </c>
      <c r="J35" s="61">
        <f t="shared" si="1"/>
        <v>7178.998038165439</v>
      </c>
      <c r="K35" s="61">
        <f t="shared" si="2"/>
        <v>64048.49904714804</v>
      </c>
    </row>
    <row r="36" spans="1:11" ht="12.75">
      <c r="A36" s="36">
        <v>32</v>
      </c>
      <c r="B36" s="25" t="s">
        <v>52</v>
      </c>
      <c r="C36" s="61">
        <v>119417</v>
      </c>
      <c r="D36" s="61">
        <v>697893413</v>
      </c>
      <c r="E36" s="61">
        <v>6908</v>
      </c>
      <c r="F36" s="61">
        <v>6444</v>
      </c>
      <c r="G36" s="61">
        <v>320312957</v>
      </c>
      <c r="H36" s="50">
        <f t="shared" si="3"/>
        <v>0.00305771535350172</v>
      </c>
      <c r="I36" s="50">
        <f t="shared" si="4"/>
        <v>0.0029624656148660626</v>
      </c>
      <c r="J36" s="61">
        <f aca="true" t="shared" si="5" ref="J36:J67">D36/C36</f>
        <v>5844.171374259946</v>
      </c>
      <c r="K36" s="61">
        <f aca="true" t="shared" si="6" ref="K36:K67">G36/F36</f>
        <v>49707.16278708877</v>
      </c>
    </row>
    <row r="37" spans="1:11" ht="25.5">
      <c r="A37" s="36">
        <v>33</v>
      </c>
      <c r="B37" s="25" t="s">
        <v>43</v>
      </c>
      <c r="C37" s="61">
        <v>116401</v>
      </c>
      <c r="D37" s="61">
        <v>674616993</v>
      </c>
      <c r="E37" s="61">
        <v>6243</v>
      </c>
      <c r="F37" s="61">
        <v>6470</v>
      </c>
      <c r="G37" s="61">
        <v>393663173</v>
      </c>
      <c r="H37" s="50">
        <f aca="true" t="shared" si="7" ref="H37:H68">C37/$C$4</f>
        <v>0.0029804895857621083</v>
      </c>
      <c r="I37" s="50">
        <f aca="true" t="shared" si="8" ref="I37:I68">D37/$D$4</f>
        <v>0.00286366027782933</v>
      </c>
      <c r="J37" s="61">
        <f t="shared" si="5"/>
        <v>5795.628843394817</v>
      </c>
      <c r="K37" s="61">
        <f t="shared" si="6"/>
        <v>60844.38531684699</v>
      </c>
    </row>
    <row r="38" spans="1:11" ht="12.75">
      <c r="A38" s="36">
        <v>34</v>
      </c>
      <c r="B38" s="25" t="s">
        <v>10</v>
      </c>
      <c r="C38" s="61">
        <v>102283</v>
      </c>
      <c r="D38" s="61">
        <v>487504814</v>
      </c>
      <c r="E38" s="61">
        <v>5801</v>
      </c>
      <c r="F38" s="61">
        <v>5748</v>
      </c>
      <c r="G38" s="61">
        <v>368565417</v>
      </c>
      <c r="H38" s="50">
        <f t="shared" si="7"/>
        <v>0.0026189931040154785</v>
      </c>
      <c r="I38" s="50">
        <f t="shared" si="8"/>
        <v>0.0020693937235322143</v>
      </c>
      <c r="J38" s="61">
        <f t="shared" si="5"/>
        <v>4766.234995062719</v>
      </c>
      <c r="K38" s="61">
        <f t="shared" si="6"/>
        <v>64120.636221294364</v>
      </c>
    </row>
    <row r="39" spans="1:11" ht="12.75">
      <c r="A39" s="36">
        <v>35</v>
      </c>
      <c r="B39" s="25" t="s">
        <v>50</v>
      </c>
      <c r="C39" s="61">
        <v>100075</v>
      </c>
      <c r="D39" s="61">
        <v>656088911</v>
      </c>
      <c r="E39" s="61">
        <v>5719</v>
      </c>
      <c r="F39" s="61">
        <v>5529</v>
      </c>
      <c r="G39" s="61">
        <v>443445445</v>
      </c>
      <c r="H39" s="50">
        <f t="shared" si="7"/>
        <v>0.0025624564676862143</v>
      </c>
      <c r="I39" s="50">
        <f t="shared" si="8"/>
        <v>0.002785011010173298</v>
      </c>
      <c r="J39" s="61">
        <f t="shared" si="5"/>
        <v>6555.972130901823</v>
      </c>
      <c r="K39" s="61">
        <f t="shared" si="6"/>
        <v>80203.55308374028</v>
      </c>
    </row>
    <row r="40" spans="1:11" ht="12.75">
      <c r="A40" s="36">
        <v>36</v>
      </c>
      <c r="B40" s="25" t="s">
        <v>17</v>
      </c>
      <c r="C40" s="61">
        <v>95317</v>
      </c>
      <c r="D40" s="61">
        <v>743014905</v>
      </c>
      <c r="E40" s="61">
        <v>6271</v>
      </c>
      <c r="F40" s="61">
        <v>5584</v>
      </c>
      <c r="G40" s="61">
        <v>368897313</v>
      </c>
      <c r="H40" s="50">
        <f t="shared" si="7"/>
        <v>0.0024406261616832063</v>
      </c>
      <c r="I40" s="50">
        <f t="shared" si="8"/>
        <v>0.003154000405210121</v>
      </c>
      <c r="J40" s="61">
        <f t="shared" si="5"/>
        <v>7795.198180807201</v>
      </c>
      <c r="K40" s="61">
        <f t="shared" si="6"/>
        <v>66063.27238538682</v>
      </c>
    </row>
    <row r="41" spans="1:11" ht="12.75" customHeight="1">
      <c r="A41" s="36">
        <v>37</v>
      </c>
      <c r="B41" s="51" t="s">
        <v>20</v>
      </c>
      <c r="C41" s="61">
        <v>92837</v>
      </c>
      <c r="D41" s="61">
        <v>425956971</v>
      </c>
      <c r="E41" s="61">
        <v>2639</v>
      </c>
      <c r="F41" s="61">
        <v>2447</v>
      </c>
      <c r="G41" s="61">
        <v>164749323</v>
      </c>
      <c r="H41" s="50">
        <f t="shared" si="7"/>
        <v>0.002377124867255409</v>
      </c>
      <c r="I41" s="50">
        <f t="shared" si="8"/>
        <v>0.0018081312367967581</v>
      </c>
      <c r="J41" s="61">
        <f t="shared" si="5"/>
        <v>4588.2242101748225</v>
      </c>
      <c r="K41" s="61">
        <f t="shared" si="6"/>
        <v>67327.06293420515</v>
      </c>
    </row>
    <row r="42" spans="1:11" ht="12.75">
      <c r="A42" s="36">
        <v>38</v>
      </c>
      <c r="B42" s="25" t="s">
        <v>82</v>
      </c>
      <c r="C42" s="61">
        <v>86875</v>
      </c>
      <c r="D42" s="61">
        <v>517718673</v>
      </c>
      <c r="E42" s="61">
        <v>5328</v>
      </c>
      <c r="F42" s="61">
        <v>5270</v>
      </c>
      <c r="G42" s="61">
        <v>326018728</v>
      </c>
      <c r="H42" s="50">
        <f t="shared" si="7"/>
        <v>0.002224465707022132</v>
      </c>
      <c r="I42" s="50">
        <f t="shared" si="8"/>
        <v>0.002197647575356306</v>
      </c>
      <c r="J42" s="61">
        <f t="shared" si="5"/>
        <v>5959.351631654677</v>
      </c>
      <c r="K42" s="61">
        <f t="shared" si="6"/>
        <v>61863.13624288425</v>
      </c>
    </row>
    <row r="43" spans="1:11" ht="12.75">
      <c r="A43" s="36">
        <v>39</v>
      </c>
      <c r="B43" s="25" t="s">
        <v>59</v>
      </c>
      <c r="C43" s="61">
        <v>86506</v>
      </c>
      <c r="D43" s="61">
        <v>495350232</v>
      </c>
      <c r="E43" s="61">
        <v>4257</v>
      </c>
      <c r="F43" s="61">
        <v>4249</v>
      </c>
      <c r="G43" s="61">
        <v>292713340</v>
      </c>
      <c r="H43" s="50">
        <f t="shared" si="7"/>
        <v>0.0022150173289399314</v>
      </c>
      <c r="I43" s="50">
        <f t="shared" si="8"/>
        <v>0.0021026964895797446</v>
      </c>
      <c r="J43" s="61">
        <f t="shared" si="5"/>
        <v>5726.195084734007</v>
      </c>
      <c r="K43" s="61">
        <f t="shared" si="6"/>
        <v>68889.93645563662</v>
      </c>
    </row>
    <row r="44" spans="1:11" ht="12.75">
      <c r="A44" s="36">
        <v>40</v>
      </c>
      <c r="B44" s="25" t="s">
        <v>49</v>
      </c>
      <c r="C44" s="61">
        <v>75834</v>
      </c>
      <c r="D44" s="61">
        <v>660133638</v>
      </c>
      <c r="E44" s="61">
        <v>4327</v>
      </c>
      <c r="F44" s="61">
        <v>4255</v>
      </c>
      <c r="G44" s="61">
        <v>207418538</v>
      </c>
      <c r="H44" s="50">
        <f t="shared" si="7"/>
        <v>0.0019417569200151522</v>
      </c>
      <c r="I44" s="50">
        <f t="shared" si="8"/>
        <v>0.0028021803435354115</v>
      </c>
      <c r="J44" s="61">
        <f t="shared" si="5"/>
        <v>8704.98243531925</v>
      </c>
      <c r="K44" s="61">
        <f t="shared" si="6"/>
        <v>48747.01245593419</v>
      </c>
    </row>
    <row r="45" spans="1:11" ht="12.75">
      <c r="A45" s="36">
        <v>41</v>
      </c>
      <c r="B45" s="51" t="s">
        <v>19</v>
      </c>
      <c r="C45" s="61">
        <v>75601</v>
      </c>
      <c r="D45" s="61">
        <v>472569745</v>
      </c>
      <c r="E45" s="61">
        <v>4400</v>
      </c>
      <c r="F45" s="61">
        <v>4448</v>
      </c>
      <c r="G45" s="61">
        <v>300380649</v>
      </c>
      <c r="H45" s="50">
        <f t="shared" si="7"/>
        <v>0.0019357908709822182</v>
      </c>
      <c r="I45" s="50">
        <f t="shared" si="8"/>
        <v>0.002005996322805992</v>
      </c>
      <c r="J45" s="61">
        <f t="shared" si="5"/>
        <v>6250.839869842992</v>
      </c>
      <c r="K45" s="61">
        <f t="shared" si="6"/>
        <v>67531.62072841727</v>
      </c>
    </row>
    <row r="46" spans="1:11" ht="12.75">
      <c r="A46" s="36">
        <v>42</v>
      </c>
      <c r="B46" s="25" t="s">
        <v>12</v>
      </c>
      <c r="C46" s="61">
        <v>70819</v>
      </c>
      <c r="D46" s="61">
        <v>388509041</v>
      </c>
      <c r="E46" s="61">
        <v>3612</v>
      </c>
      <c r="F46" s="61">
        <v>3346</v>
      </c>
      <c r="G46" s="61">
        <v>202335113</v>
      </c>
      <c r="H46" s="50">
        <f t="shared" si="7"/>
        <v>0.0018133460363234574</v>
      </c>
      <c r="I46" s="50">
        <f t="shared" si="8"/>
        <v>0.001649169706416314</v>
      </c>
      <c r="J46" s="61">
        <f t="shared" si="5"/>
        <v>5485.943616825993</v>
      </c>
      <c r="K46" s="61">
        <f t="shared" si="6"/>
        <v>60470.74506873879</v>
      </c>
    </row>
    <row r="47" spans="1:11" ht="12.75">
      <c r="A47" s="36">
        <v>43</v>
      </c>
      <c r="B47" s="25" t="s">
        <v>16</v>
      </c>
      <c r="C47" s="61">
        <v>57161</v>
      </c>
      <c r="D47" s="61">
        <v>400456832</v>
      </c>
      <c r="E47" s="61">
        <v>4392</v>
      </c>
      <c r="F47" s="61">
        <v>4745</v>
      </c>
      <c r="G47" s="61">
        <v>261570042</v>
      </c>
      <c r="H47" s="50">
        <f t="shared" si="7"/>
        <v>0.0014636280204787578</v>
      </c>
      <c r="I47" s="50">
        <f t="shared" si="8"/>
        <v>0.0016998865055030913</v>
      </c>
      <c r="J47" s="61">
        <f t="shared" si="5"/>
        <v>7005.770227952625</v>
      </c>
      <c r="K47" s="61">
        <f t="shared" si="6"/>
        <v>55125.404004214965</v>
      </c>
    </row>
    <row r="48" spans="1:11" ht="12.75">
      <c r="A48" s="36">
        <v>44</v>
      </c>
      <c r="B48" s="51" t="s">
        <v>57</v>
      </c>
      <c r="C48" s="61">
        <v>56497</v>
      </c>
      <c r="D48" s="61">
        <v>295554881</v>
      </c>
      <c r="E48" s="61">
        <v>2033</v>
      </c>
      <c r="F48" s="61">
        <v>1984</v>
      </c>
      <c r="G48" s="61">
        <v>99905172</v>
      </c>
      <c r="H48" s="50">
        <f t="shared" si="7"/>
        <v>0.001446626061002928</v>
      </c>
      <c r="I48" s="50">
        <f t="shared" si="8"/>
        <v>0.0012545915407118637</v>
      </c>
      <c r="J48" s="61">
        <f t="shared" si="5"/>
        <v>5231.337610846594</v>
      </c>
      <c r="K48" s="61">
        <f t="shared" si="6"/>
        <v>50355.42943548387</v>
      </c>
    </row>
    <row r="49" spans="1:11" ht="12.75">
      <c r="A49" s="36">
        <v>45</v>
      </c>
      <c r="B49" s="25" t="s">
        <v>38</v>
      </c>
      <c r="C49" s="61">
        <v>53804</v>
      </c>
      <c r="D49" s="61">
        <v>353786195</v>
      </c>
      <c r="E49" s="61">
        <v>4959</v>
      </c>
      <c r="F49" s="61">
        <v>4213</v>
      </c>
      <c r="G49" s="61">
        <v>309716572</v>
      </c>
      <c r="H49" s="50">
        <f t="shared" si="7"/>
        <v>0.001377670824755324</v>
      </c>
      <c r="I49" s="50">
        <f t="shared" si="8"/>
        <v>0.0015017757986803063</v>
      </c>
      <c r="J49" s="61">
        <f t="shared" si="5"/>
        <v>6575.462697940674</v>
      </c>
      <c r="K49" s="61">
        <f t="shared" si="6"/>
        <v>73514.49608355091</v>
      </c>
    </row>
    <row r="50" spans="1:11" ht="12.75">
      <c r="A50" s="36">
        <v>46</v>
      </c>
      <c r="B50" s="25" t="s">
        <v>60</v>
      </c>
      <c r="C50" s="61">
        <v>51559</v>
      </c>
      <c r="D50" s="61">
        <v>350974944</v>
      </c>
      <c r="E50" s="61">
        <v>4603</v>
      </c>
      <c r="F50" s="61">
        <v>3726</v>
      </c>
      <c r="G50" s="61">
        <v>255860644</v>
      </c>
      <c r="H50" s="50">
        <f t="shared" si="7"/>
        <v>0.0013201867900817738</v>
      </c>
      <c r="I50" s="50">
        <f t="shared" si="8"/>
        <v>0.001489842408470392</v>
      </c>
      <c r="J50" s="61">
        <f t="shared" si="5"/>
        <v>6807.248860528714</v>
      </c>
      <c r="K50" s="61">
        <f t="shared" si="6"/>
        <v>68668.98658078368</v>
      </c>
    </row>
    <row r="51" spans="1:11" ht="25.5">
      <c r="A51" s="36">
        <v>47</v>
      </c>
      <c r="B51" s="25" t="s">
        <v>23</v>
      </c>
      <c r="C51" s="61">
        <v>51135</v>
      </c>
      <c r="D51" s="61">
        <v>428096878</v>
      </c>
      <c r="E51" s="61">
        <v>3717</v>
      </c>
      <c r="F51" s="61">
        <v>3302</v>
      </c>
      <c r="G51" s="61">
        <v>214184013</v>
      </c>
      <c r="H51" s="50">
        <f t="shared" si="7"/>
        <v>0.001309330117163473</v>
      </c>
      <c r="I51" s="50">
        <f t="shared" si="8"/>
        <v>0.0018172148601530243</v>
      </c>
      <c r="J51" s="61">
        <f t="shared" si="5"/>
        <v>8371.895531436394</v>
      </c>
      <c r="K51" s="61">
        <f t="shared" si="6"/>
        <v>64864.93428225318</v>
      </c>
    </row>
    <row r="52" spans="1:11" ht="12.75">
      <c r="A52" s="36">
        <v>48</v>
      </c>
      <c r="B52" s="25" t="s">
        <v>13</v>
      </c>
      <c r="C52" s="61">
        <v>46667</v>
      </c>
      <c r="D52" s="61">
        <v>246030474</v>
      </c>
      <c r="E52" s="61">
        <v>2347</v>
      </c>
      <c r="F52" s="61">
        <v>2166</v>
      </c>
      <c r="G52" s="61">
        <v>144649988</v>
      </c>
      <c r="H52" s="50">
        <f t="shared" si="7"/>
        <v>0.0011949253657508123</v>
      </c>
      <c r="I52" s="50">
        <f t="shared" si="8"/>
        <v>0.001044366956124572</v>
      </c>
      <c r="J52" s="61">
        <f t="shared" si="5"/>
        <v>5272.043928257655</v>
      </c>
      <c r="K52" s="61">
        <f t="shared" si="6"/>
        <v>66782.081255771</v>
      </c>
    </row>
    <row r="53" spans="1:11" ht="12.75">
      <c r="A53" s="36">
        <v>49</v>
      </c>
      <c r="B53" s="51" t="s">
        <v>27</v>
      </c>
      <c r="C53" s="61">
        <v>45012</v>
      </c>
      <c r="D53" s="61">
        <v>336692281</v>
      </c>
      <c r="E53" s="61">
        <v>3495</v>
      </c>
      <c r="F53" s="61">
        <v>3490</v>
      </c>
      <c r="G53" s="61">
        <v>248206475</v>
      </c>
      <c r="H53" s="50">
        <f t="shared" si="7"/>
        <v>0.0011525484938645202</v>
      </c>
      <c r="I53" s="50">
        <f t="shared" si="8"/>
        <v>0.0014292143852822439</v>
      </c>
      <c r="J53" s="61">
        <f t="shared" si="5"/>
        <v>7480.056007286946</v>
      </c>
      <c r="K53" s="61">
        <f t="shared" si="6"/>
        <v>71119.33381088825</v>
      </c>
    </row>
    <row r="54" spans="1:11" ht="12.75">
      <c r="A54" s="36">
        <v>50</v>
      </c>
      <c r="B54" s="51" t="s">
        <v>91</v>
      </c>
      <c r="C54" s="61">
        <v>44226</v>
      </c>
      <c r="D54" s="61">
        <v>278186990</v>
      </c>
      <c r="E54" s="61">
        <v>3378</v>
      </c>
      <c r="F54" s="61">
        <v>3336</v>
      </c>
      <c r="G54" s="61">
        <v>205895454</v>
      </c>
      <c r="H54" s="50">
        <f t="shared" si="7"/>
        <v>0.0011324226803886136</v>
      </c>
      <c r="I54" s="50">
        <f t="shared" si="8"/>
        <v>0.001180867131035795</v>
      </c>
      <c r="J54" s="61">
        <f t="shared" si="5"/>
        <v>6290.123230678786</v>
      </c>
      <c r="K54" s="61">
        <f t="shared" si="6"/>
        <v>61719.260791366905</v>
      </c>
    </row>
    <row r="55" spans="1:11" ht="12.75">
      <c r="A55" s="36">
        <v>51</v>
      </c>
      <c r="B55" s="51" t="s">
        <v>85</v>
      </c>
      <c r="C55" s="61">
        <v>41535</v>
      </c>
      <c r="D55" s="61">
        <v>255020064</v>
      </c>
      <c r="E55" s="61">
        <v>15344</v>
      </c>
      <c r="F55" s="61">
        <v>14940</v>
      </c>
      <c r="G55" s="61">
        <v>860374095</v>
      </c>
      <c r="H55" s="50">
        <f t="shared" si="7"/>
        <v>0.0010635186548623222</v>
      </c>
      <c r="I55" s="50">
        <f t="shared" si="8"/>
        <v>0.001082526581607015</v>
      </c>
      <c r="J55" s="61">
        <f t="shared" si="5"/>
        <v>6139.883568075117</v>
      </c>
      <c r="K55" s="61">
        <f t="shared" si="6"/>
        <v>57588.62751004016</v>
      </c>
    </row>
    <row r="56" spans="1:11" ht="14.25" customHeight="1">
      <c r="A56" s="36">
        <v>52</v>
      </c>
      <c r="B56" s="25" t="s">
        <v>24</v>
      </c>
      <c r="C56" s="61">
        <v>39761</v>
      </c>
      <c r="D56" s="61">
        <v>258842255</v>
      </c>
      <c r="E56" s="61">
        <v>1882</v>
      </c>
      <c r="F56" s="61">
        <v>1608</v>
      </c>
      <c r="G56" s="61">
        <v>90909977</v>
      </c>
      <c r="H56" s="50">
        <f t="shared" si="7"/>
        <v>0.0010180947450579222</v>
      </c>
      <c r="I56" s="50">
        <f t="shared" si="8"/>
        <v>0.0010987512789605498</v>
      </c>
      <c r="J56" s="61">
        <f t="shared" si="5"/>
        <v>6509.953346243807</v>
      </c>
      <c r="K56" s="61">
        <f t="shared" si="6"/>
        <v>56536.055348258706</v>
      </c>
    </row>
    <row r="57" spans="1:11" ht="12.75">
      <c r="A57" s="36">
        <v>53</v>
      </c>
      <c r="B57" s="25" t="s">
        <v>75</v>
      </c>
      <c r="C57" s="61">
        <v>37544</v>
      </c>
      <c r="D57" s="61">
        <v>261105767</v>
      </c>
      <c r="E57" s="61">
        <v>735</v>
      </c>
      <c r="F57" s="61">
        <v>338</v>
      </c>
      <c r="G57" s="61">
        <v>32743466</v>
      </c>
      <c r="H57" s="50">
        <f t="shared" si="7"/>
        <v>0.0009613276604827502</v>
      </c>
      <c r="I57" s="50">
        <f t="shared" si="8"/>
        <v>0.0011083595892611325</v>
      </c>
      <c r="J57" s="61">
        <f t="shared" si="5"/>
        <v>6954.660318559557</v>
      </c>
      <c r="K57" s="61">
        <f t="shared" si="6"/>
        <v>96874.15976331361</v>
      </c>
    </row>
    <row r="58" spans="1:11" ht="12.75">
      <c r="A58" s="36">
        <v>54</v>
      </c>
      <c r="B58" s="51" t="s">
        <v>33</v>
      </c>
      <c r="C58" s="61">
        <v>31671</v>
      </c>
      <c r="D58" s="61">
        <v>247154390.78</v>
      </c>
      <c r="E58" s="61">
        <v>1645</v>
      </c>
      <c r="F58" s="61">
        <v>1513</v>
      </c>
      <c r="G58" s="61">
        <v>92897311.13</v>
      </c>
      <c r="H58" s="50">
        <f t="shared" si="7"/>
        <v>0.0008109473773478899</v>
      </c>
      <c r="I58" s="50">
        <f t="shared" si="8"/>
        <v>0.0010491378348185096</v>
      </c>
      <c r="J58" s="61">
        <f t="shared" si="5"/>
        <v>7803.807608853525</v>
      </c>
      <c r="K58" s="61">
        <f t="shared" si="6"/>
        <v>61399.41251156642</v>
      </c>
    </row>
    <row r="59" spans="1:11" ht="25.5">
      <c r="A59" s="36">
        <v>55</v>
      </c>
      <c r="B59" s="25" t="s">
        <v>88</v>
      </c>
      <c r="C59" s="61">
        <v>30552</v>
      </c>
      <c r="D59" s="61">
        <v>305305442.97</v>
      </c>
      <c r="E59" s="61">
        <v>2213</v>
      </c>
      <c r="F59" s="61">
        <v>2093</v>
      </c>
      <c r="G59" s="61">
        <v>133594461.13</v>
      </c>
      <c r="H59" s="50">
        <f t="shared" si="7"/>
        <v>0.000782294978773412</v>
      </c>
      <c r="I59" s="50">
        <f t="shared" si="8"/>
        <v>0.0012959813919752195</v>
      </c>
      <c r="J59" s="61">
        <f t="shared" si="5"/>
        <v>9992.977316378634</v>
      </c>
      <c r="K59" s="61">
        <f t="shared" si="6"/>
        <v>63829.173975155274</v>
      </c>
    </row>
    <row r="60" spans="1:11" ht="25.5">
      <c r="A60" s="36">
        <v>56</v>
      </c>
      <c r="B60" s="25" t="s">
        <v>48</v>
      </c>
      <c r="C60" s="61">
        <v>29008</v>
      </c>
      <c r="D60" s="61">
        <v>226621432</v>
      </c>
      <c r="E60" s="61">
        <v>4143</v>
      </c>
      <c r="F60" s="61">
        <v>3464</v>
      </c>
      <c r="G60" s="61">
        <v>217116519</v>
      </c>
      <c r="H60" s="50">
        <f t="shared" si="7"/>
        <v>0.000742760301919977</v>
      </c>
      <c r="I60" s="50">
        <f t="shared" si="8"/>
        <v>0.0009619781293045499</v>
      </c>
      <c r="J60" s="61">
        <f t="shared" si="5"/>
        <v>7812.376999448428</v>
      </c>
      <c r="K60" s="61">
        <f t="shared" si="6"/>
        <v>62677.978926097</v>
      </c>
    </row>
    <row r="61" spans="1:11" ht="12.75">
      <c r="A61" s="36">
        <v>57</v>
      </c>
      <c r="B61" s="25" t="s">
        <v>56</v>
      </c>
      <c r="C61" s="61">
        <v>25655</v>
      </c>
      <c r="D61" s="61">
        <v>249949018</v>
      </c>
      <c r="E61" s="61">
        <v>1602</v>
      </c>
      <c r="F61" s="61">
        <v>1393</v>
      </c>
      <c r="G61" s="61">
        <v>76517121</v>
      </c>
      <c r="H61" s="50">
        <f t="shared" si="7"/>
        <v>0.0006569055276391688</v>
      </c>
      <c r="I61" s="50">
        <f t="shared" si="8"/>
        <v>0.0010610006592719318</v>
      </c>
      <c r="J61" s="61">
        <f t="shared" si="5"/>
        <v>9742.70192944845</v>
      </c>
      <c r="K61" s="61">
        <f t="shared" si="6"/>
        <v>54929.73510409189</v>
      </c>
    </row>
    <row r="62" spans="1:11" ht="12.75">
      <c r="A62" s="36">
        <v>58</v>
      </c>
      <c r="B62" s="25" t="s">
        <v>93</v>
      </c>
      <c r="C62" s="61">
        <v>23010</v>
      </c>
      <c r="D62" s="61">
        <v>182531741</v>
      </c>
      <c r="E62" s="61">
        <v>1459</v>
      </c>
      <c r="F62" s="61">
        <v>1604</v>
      </c>
      <c r="G62" s="61">
        <v>99428543</v>
      </c>
      <c r="H62" s="50">
        <f t="shared" si="7"/>
        <v>0.0005891793487030705</v>
      </c>
      <c r="I62" s="50">
        <f t="shared" si="8"/>
        <v>0.0007748231983013972</v>
      </c>
      <c r="J62" s="61">
        <f t="shared" si="5"/>
        <v>7932.713646240765</v>
      </c>
      <c r="K62" s="61">
        <f t="shared" si="6"/>
        <v>61987.86970074813</v>
      </c>
    </row>
    <row r="63" spans="1:11" ht="12.75">
      <c r="A63" s="36">
        <v>59</v>
      </c>
      <c r="B63" s="51" t="s">
        <v>14</v>
      </c>
      <c r="C63" s="61">
        <v>21653</v>
      </c>
      <c r="D63" s="61">
        <v>136592106</v>
      </c>
      <c r="E63" s="61">
        <v>4610</v>
      </c>
      <c r="F63" s="61">
        <v>3770</v>
      </c>
      <c r="G63" s="61">
        <v>303067334</v>
      </c>
      <c r="H63" s="50">
        <f t="shared" si="7"/>
        <v>0.0005544328742923767</v>
      </c>
      <c r="I63" s="50">
        <f t="shared" si="8"/>
        <v>0.0005798154986843821</v>
      </c>
      <c r="J63" s="61">
        <f t="shared" si="5"/>
        <v>6308.230083591188</v>
      </c>
      <c r="K63" s="61">
        <f t="shared" si="6"/>
        <v>80389.21326259947</v>
      </c>
    </row>
    <row r="64" spans="1:11" ht="25.5">
      <c r="A64" s="36">
        <v>60</v>
      </c>
      <c r="B64" s="25" t="s">
        <v>62</v>
      </c>
      <c r="C64" s="61">
        <v>19935</v>
      </c>
      <c r="D64" s="61">
        <v>158113829</v>
      </c>
      <c r="E64" s="61">
        <v>858</v>
      </c>
      <c r="F64" s="61">
        <v>687</v>
      </c>
      <c r="G64" s="61">
        <v>43891168</v>
      </c>
      <c r="H64" s="50">
        <f t="shared" si="7"/>
        <v>0.0005104428646847333</v>
      </c>
      <c r="I64" s="50">
        <f t="shared" si="8"/>
        <v>0.0006711723780767544</v>
      </c>
      <c r="J64" s="61">
        <f t="shared" si="5"/>
        <v>7931.46872335089</v>
      </c>
      <c r="K64" s="61">
        <f t="shared" si="6"/>
        <v>63888.163027656476</v>
      </c>
    </row>
    <row r="65" spans="1:11" ht="12.75">
      <c r="A65" s="36">
        <v>61</v>
      </c>
      <c r="B65" s="25" t="s">
        <v>34</v>
      </c>
      <c r="C65" s="61">
        <v>19250</v>
      </c>
      <c r="D65" s="61">
        <v>140603634</v>
      </c>
      <c r="E65" s="61">
        <v>1082</v>
      </c>
      <c r="F65" s="61">
        <v>1077</v>
      </c>
      <c r="G65" s="61">
        <v>68323778</v>
      </c>
      <c r="H65" s="50">
        <f t="shared" si="7"/>
        <v>0.0004929031926351199</v>
      </c>
      <c r="I65" s="50">
        <f t="shared" si="8"/>
        <v>0.0005968439066643159</v>
      </c>
      <c r="J65" s="61">
        <f t="shared" si="5"/>
        <v>7304.084883116883</v>
      </c>
      <c r="K65" s="61">
        <f t="shared" si="6"/>
        <v>63438.97678737233</v>
      </c>
    </row>
    <row r="66" spans="1:11" ht="12.75">
      <c r="A66" s="36">
        <v>62</v>
      </c>
      <c r="B66" s="25" t="s">
        <v>98</v>
      </c>
      <c r="C66" s="61">
        <v>17863</v>
      </c>
      <c r="D66" s="61">
        <v>113656110</v>
      </c>
      <c r="E66" s="61">
        <v>549</v>
      </c>
      <c r="F66" s="61">
        <v>414</v>
      </c>
      <c r="G66" s="61">
        <v>24095186</v>
      </c>
      <c r="H66" s="50">
        <f t="shared" si="7"/>
        <v>0.00045738855740473487</v>
      </c>
      <c r="I66" s="50">
        <f t="shared" si="8"/>
        <v>0.0004824552166885617</v>
      </c>
      <c r="J66" s="61">
        <f t="shared" si="5"/>
        <v>6362.655209091418</v>
      </c>
      <c r="K66" s="61">
        <f t="shared" si="6"/>
        <v>58200.932367149755</v>
      </c>
    </row>
    <row r="67" spans="1:11" ht="12.75">
      <c r="A67" s="36">
        <v>63</v>
      </c>
      <c r="B67" s="25" t="s">
        <v>74</v>
      </c>
      <c r="C67" s="61">
        <v>13249</v>
      </c>
      <c r="D67" s="61">
        <v>99992718.7</v>
      </c>
      <c r="E67" s="61">
        <v>268</v>
      </c>
      <c r="F67" s="61">
        <v>148</v>
      </c>
      <c r="G67" s="61">
        <v>7239925.81</v>
      </c>
      <c r="H67" s="50">
        <f t="shared" si="7"/>
        <v>0.0003392454233362443</v>
      </c>
      <c r="I67" s="50">
        <f t="shared" si="8"/>
        <v>0.0004244559202992861</v>
      </c>
      <c r="J67" s="61">
        <f t="shared" si="5"/>
        <v>7547.189878481395</v>
      </c>
      <c r="K67" s="61">
        <f t="shared" si="6"/>
        <v>48918.417635135134</v>
      </c>
    </row>
    <row r="68" spans="1:11" ht="25.5">
      <c r="A68" s="36">
        <v>64</v>
      </c>
      <c r="B68" s="51" t="s">
        <v>58</v>
      </c>
      <c r="C68" s="61">
        <v>13185</v>
      </c>
      <c r="D68" s="61">
        <v>81010648</v>
      </c>
      <c r="E68" s="61">
        <v>1467</v>
      </c>
      <c r="F68" s="61">
        <v>1557</v>
      </c>
      <c r="G68" s="61">
        <v>92693146</v>
      </c>
      <c r="H68" s="50">
        <f t="shared" si="7"/>
        <v>0.00033760668025423663</v>
      </c>
      <c r="I68" s="50">
        <f t="shared" si="8"/>
        <v>0.00034387953040906287</v>
      </c>
      <c r="J68" s="61">
        <f aca="true" t="shared" si="9" ref="J68:J89">D68/C68</f>
        <v>6144.152294273796</v>
      </c>
      <c r="K68" s="61">
        <f aca="true" t="shared" si="10" ref="K68:K89">G68/F68</f>
        <v>59533.17019910084</v>
      </c>
    </row>
    <row r="69" spans="1:11" ht="12.75">
      <c r="A69" s="36">
        <v>65</v>
      </c>
      <c r="B69" s="25" t="s">
        <v>39</v>
      </c>
      <c r="C69" s="61">
        <v>13015</v>
      </c>
      <c r="D69" s="61">
        <v>97678260</v>
      </c>
      <c r="E69" s="61">
        <v>1224</v>
      </c>
      <c r="F69" s="61">
        <v>1175</v>
      </c>
      <c r="G69" s="61">
        <v>73088919</v>
      </c>
      <c r="H69" s="50">
        <f aca="true" t="shared" si="11" ref="H69:H89">C69/$C$4</f>
        <v>0.0003332537689426538</v>
      </c>
      <c r="I69" s="50">
        <f aca="true" t="shared" si="12" ref="I69:I89">D69/$D$4</f>
        <v>0.000414631347967669</v>
      </c>
      <c r="J69" s="61">
        <f t="shared" si="9"/>
        <v>7505.0526315789475</v>
      </c>
      <c r="K69" s="61">
        <f t="shared" si="10"/>
        <v>62203.33531914894</v>
      </c>
    </row>
    <row r="70" spans="1:11" ht="12.75">
      <c r="A70" s="36">
        <v>66</v>
      </c>
      <c r="B70" s="25" t="s">
        <v>37</v>
      </c>
      <c r="C70" s="61">
        <v>11968</v>
      </c>
      <c r="D70" s="61">
        <v>117620410.14</v>
      </c>
      <c r="E70" s="61">
        <v>857</v>
      </c>
      <c r="F70" s="61">
        <v>919</v>
      </c>
      <c r="G70" s="61">
        <v>53391413</v>
      </c>
      <c r="H70" s="50">
        <f t="shared" si="11"/>
        <v>0.0003064449563354345</v>
      </c>
      <c r="I70" s="50">
        <f t="shared" si="12"/>
        <v>0.0004992831486234326</v>
      </c>
      <c r="J70" s="61">
        <f t="shared" si="9"/>
        <v>9827.908601270054</v>
      </c>
      <c r="K70" s="61">
        <f t="shared" si="10"/>
        <v>58097.29379760609</v>
      </c>
    </row>
    <row r="71" spans="1:11" ht="12.75">
      <c r="A71" s="36">
        <v>67</v>
      </c>
      <c r="B71" s="25" t="s">
        <v>28</v>
      </c>
      <c r="C71" s="61">
        <v>7820</v>
      </c>
      <c r="D71" s="61">
        <v>69745343.31</v>
      </c>
      <c r="E71" s="61">
        <v>379</v>
      </c>
      <c r="F71" s="61">
        <v>283</v>
      </c>
      <c r="G71" s="61">
        <v>17996796.78</v>
      </c>
      <c r="H71" s="50">
        <f t="shared" si="11"/>
        <v>0.00020023392033281234</v>
      </c>
      <c r="I71" s="50">
        <f t="shared" si="12"/>
        <v>0.00029605979581426967</v>
      </c>
      <c r="J71" s="61">
        <f t="shared" si="9"/>
        <v>8918.841855498722</v>
      </c>
      <c r="K71" s="61">
        <f t="shared" si="10"/>
        <v>63592.921484098944</v>
      </c>
    </row>
    <row r="72" spans="1:11" ht="12.75">
      <c r="A72" s="36">
        <v>68</v>
      </c>
      <c r="B72" s="25" t="s">
        <v>29</v>
      </c>
      <c r="C72" s="61">
        <v>7166</v>
      </c>
      <c r="D72" s="61">
        <v>54060926</v>
      </c>
      <c r="E72" s="61">
        <v>656</v>
      </c>
      <c r="F72" s="61">
        <v>701</v>
      </c>
      <c r="G72" s="61">
        <v>48510384</v>
      </c>
      <c r="H72" s="50">
        <f t="shared" si="11"/>
        <v>0.00018348801446354645</v>
      </c>
      <c r="I72" s="50">
        <f t="shared" si="12"/>
        <v>0.00022948151021281917</v>
      </c>
      <c r="J72" s="61">
        <f t="shared" si="9"/>
        <v>7544.0867987719785</v>
      </c>
      <c r="K72" s="61">
        <f t="shared" si="10"/>
        <v>69201.68901569187</v>
      </c>
    </row>
    <row r="73" spans="1:11" ht="25.5">
      <c r="A73" s="36">
        <v>69</v>
      </c>
      <c r="B73" s="25" t="s">
        <v>73</v>
      </c>
      <c r="C73" s="61">
        <v>6489</v>
      </c>
      <c r="D73" s="61">
        <v>60097767</v>
      </c>
      <c r="E73" s="61">
        <v>473</v>
      </c>
      <c r="F73" s="61">
        <v>453</v>
      </c>
      <c r="G73" s="61">
        <v>25332383</v>
      </c>
      <c r="H73" s="50">
        <f t="shared" si="11"/>
        <v>0.00016615318529918406</v>
      </c>
      <c r="I73" s="50">
        <f t="shared" si="12"/>
        <v>0.00025510710511281523</v>
      </c>
      <c r="J73" s="61">
        <f t="shared" si="9"/>
        <v>9261.4835876098</v>
      </c>
      <c r="K73" s="61">
        <f t="shared" si="10"/>
        <v>55921.37527593819</v>
      </c>
    </row>
    <row r="74" spans="1:11" ht="12.75">
      <c r="A74" s="36">
        <v>70</v>
      </c>
      <c r="B74" s="25" t="s">
        <v>102</v>
      </c>
      <c r="C74" s="61">
        <v>4960</v>
      </c>
      <c r="D74" s="61">
        <v>47919304</v>
      </c>
      <c r="E74" s="61">
        <v>292</v>
      </c>
      <c r="F74" s="61">
        <v>289</v>
      </c>
      <c r="G74" s="61">
        <v>19298655</v>
      </c>
      <c r="H74" s="50">
        <f t="shared" si="11"/>
        <v>0.00012700258885559452</v>
      </c>
      <c r="I74" s="50">
        <f t="shared" si="12"/>
        <v>0.00020341113376909573</v>
      </c>
      <c r="J74" s="61">
        <f t="shared" si="9"/>
        <v>9661.15</v>
      </c>
      <c r="K74" s="61">
        <f t="shared" si="10"/>
        <v>66777.35294117648</v>
      </c>
    </row>
    <row r="75" spans="1:11" ht="12.75">
      <c r="A75" s="36">
        <v>71</v>
      </c>
      <c r="B75" s="25" t="s">
        <v>46</v>
      </c>
      <c r="C75" s="61">
        <v>2593</v>
      </c>
      <c r="D75" s="61">
        <v>23554109</v>
      </c>
      <c r="E75" s="61">
        <v>156</v>
      </c>
      <c r="F75" s="61">
        <v>151</v>
      </c>
      <c r="G75" s="61">
        <v>7005279</v>
      </c>
      <c r="H75" s="50">
        <f t="shared" si="11"/>
        <v>6.639470018196705E-05</v>
      </c>
      <c r="I75" s="50">
        <f t="shared" si="12"/>
        <v>9.998409026581149E-05</v>
      </c>
      <c r="J75" s="61">
        <f t="shared" si="9"/>
        <v>9083.728885460856</v>
      </c>
      <c r="K75" s="61">
        <f t="shared" si="10"/>
        <v>46392.5761589404</v>
      </c>
    </row>
    <row r="76" spans="1:11" ht="25.5">
      <c r="A76" s="36">
        <v>72</v>
      </c>
      <c r="B76" s="25" t="s">
        <v>90</v>
      </c>
      <c r="C76" s="61">
        <v>964</v>
      </c>
      <c r="D76" s="61">
        <v>7921640.48</v>
      </c>
      <c r="E76" s="61">
        <v>2757</v>
      </c>
      <c r="F76" s="61">
        <v>4637</v>
      </c>
      <c r="G76" s="61">
        <v>371245148.81</v>
      </c>
      <c r="H76" s="50">
        <f t="shared" si="11"/>
        <v>2.4683567672740548E-05</v>
      </c>
      <c r="I76" s="50">
        <f t="shared" si="12"/>
        <v>3.362632043545465E-05</v>
      </c>
      <c r="J76" s="61">
        <f t="shared" si="9"/>
        <v>8217.469377593361</v>
      </c>
      <c r="K76" s="61">
        <f t="shared" si="10"/>
        <v>80061.49424412336</v>
      </c>
    </row>
    <row r="77" spans="1:11" ht="12.75">
      <c r="A77" s="36">
        <v>73</v>
      </c>
      <c r="B77" s="25" t="s">
        <v>96</v>
      </c>
      <c r="C77" s="61">
        <v>489</v>
      </c>
      <c r="D77" s="61">
        <v>4181570</v>
      </c>
      <c r="E77" s="61">
        <v>77</v>
      </c>
      <c r="F77" s="61">
        <v>45</v>
      </c>
      <c r="G77" s="61">
        <v>3433727</v>
      </c>
      <c r="H77" s="50">
        <f t="shared" si="11"/>
        <v>1.2521021360964862E-05</v>
      </c>
      <c r="I77" s="50">
        <f t="shared" si="12"/>
        <v>1.7750213872781577E-05</v>
      </c>
      <c r="J77" s="61">
        <f t="shared" si="9"/>
        <v>8551.267893660532</v>
      </c>
      <c r="K77" s="61">
        <f t="shared" si="10"/>
        <v>76305.04444444444</v>
      </c>
    </row>
    <row r="78" spans="1:11" ht="12.75">
      <c r="A78" s="36">
        <v>74</v>
      </c>
      <c r="B78" s="25" t="s">
        <v>84</v>
      </c>
      <c r="C78" s="61">
        <v>476</v>
      </c>
      <c r="D78" s="61">
        <v>5774168.61</v>
      </c>
      <c r="E78" s="61">
        <v>1208</v>
      </c>
      <c r="F78" s="61">
        <v>2166</v>
      </c>
      <c r="G78" s="61">
        <v>175566239.33</v>
      </c>
      <c r="H78" s="50">
        <f t="shared" si="11"/>
        <v>1.2188151672432054E-05</v>
      </c>
      <c r="I78" s="50">
        <f t="shared" si="12"/>
        <v>2.4510585202448343E-05</v>
      </c>
      <c r="J78" s="61">
        <f t="shared" si="9"/>
        <v>12130.606323529413</v>
      </c>
      <c r="K78" s="61">
        <f t="shared" si="10"/>
        <v>81055.51215604802</v>
      </c>
    </row>
    <row r="79" spans="1:11" ht="12.75">
      <c r="A79" s="36">
        <v>75</v>
      </c>
      <c r="B79" s="25" t="s">
        <v>95</v>
      </c>
      <c r="C79" s="61">
        <v>227</v>
      </c>
      <c r="D79" s="61">
        <v>2380517.34</v>
      </c>
      <c r="E79" s="61">
        <v>120</v>
      </c>
      <c r="F79" s="61">
        <v>143</v>
      </c>
      <c r="G79" s="61">
        <v>4862448.48</v>
      </c>
      <c r="H79" s="50">
        <f t="shared" si="11"/>
        <v>5.812416868995959E-06</v>
      </c>
      <c r="I79" s="50">
        <f t="shared" si="12"/>
        <v>1.0104982557476042E-05</v>
      </c>
      <c r="J79" s="61">
        <f t="shared" si="9"/>
        <v>10486.86052863436</v>
      </c>
      <c r="K79" s="61">
        <f t="shared" si="10"/>
        <v>34003.13622377623</v>
      </c>
    </row>
    <row r="80" spans="1:11" ht="25.5">
      <c r="A80" s="36">
        <v>76</v>
      </c>
      <c r="B80" s="25" t="s">
        <v>63</v>
      </c>
      <c r="C80" s="61">
        <v>112</v>
      </c>
      <c r="D80" s="61">
        <v>963877</v>
      </c>
      <c r="E80" s="61">
        <v>27</v>
      </c>
      <c r="F80" s="61">
        <v>31</v>
      </c>
      <c r="G80" s="61">
        <v>950303</v>
      </c>
      <c r="H80" s="50">
        <f t="shared" si="11"/>
        <v>2.8678003935134247E-06</v>
      </c>
      <c r="I80" s="50">
        <f t="shared" si="12"/>
        <v>4.091530907543121E-06</v>
      </c>
      <c r="J80" s="61">
        <f t="shared" si="9"/>
        <v>8606.044642857143</v>
      </c>
      <c r="K80" s="61">
        <f t="shared" si="10"/>
        <v>30654.935483870966</v>
      </c>
    </row>
    <row r="81" spans="1:11" ht="12.75">
      <c r="A81" s="36">
        <v>77</v>
      </c>
      <c r="B81" s="25" t="s">
        <v>86</v>
      </c>
      <c r="C81" s="61">
        <v>66</v>
      </c>
      <c r="D81" s="61">
        <v>2429751</v>
      </c>
      <c r="E81" s="61">
        <v>1195</v>
      </c>
      <c r="F81" s="61">
        <v>1412</v>
      </c>
      <c r="G81" s="61">
        <v>76637859</v>
      </c>
      <c r="H81" s="50">
        <f t="shared" si="11"/>
        <v>1.689953803320411E-06</v>
      </c>
      <c r="I81" s="50">
        <f t="shared" si="12"/>
        <v>1.0313972959344195E-05</v>
      </c>
      <c r="J81" s="61">
        <f t="shared" si="9"/>
        <v>36814.40909090909</v>
      </c>
      <c r="K81" s="61">
        <f t="shared" si="10"/>
        <v>54276.10410764872</v>
      </c>
    </row>
    <row r="82" spans="1:11" ht="12.75">
      <c r="A82" s="36">
        <v>78</v>
      </c>
      <c r="B82" s="25" t="s">
        <v>81</v>
      </c>
      <c r="C82" s="61">
        <v>9</v>
      </c>
      <c r="D82" s="61">
        <v>58677.38</v>
      </c>
      <c r="E82" s="61">
        <v>4</v>
      </c>
      <c r="F82" s="61">
        <v>3</v>
      </c>
      <c r="G82" s="61">
        <v>146127</v>
      </c>
      <c r="H82" s="50">
        <f t="shared" si="11"/>
        <v>2.3044824590732876E-07</v>
      </c>
      <c r="I82" s="50">
        <f t="shared" si="12"/>
        <v>2.490777493846752E-07</v>
      </c>
      <c r="J82" s="61">
        <f t="shared" si="9"/>
        <v>6519.708888888888</v>
      </c>
      <c r="K82" s="61">
        <f t="shared" si="10"/>
        <v>48709</v>
      </c>
    </row>
    <row r="83" spans="1:11" ht="25.5">
      <c r="A83" s="36">
        <v>79</v>
      </c>
      <c r="B83" s="25" t="s">
        <v>87</v>
      </c>
      <c r="C83" s="61">
        <v>2</v>
      </c>
      <c r="D83" s="61">
        <v>13631</v>
      </c>
      <c r="E83" s="61">
        <v>1</v>
      </c>
      <c r="F83" s="61">
        <v>1</v>
      </c>
      <c r="G83" s="61">
        <v>157463</v>
      </c>
      <c r="H83" s="50">
        <f t="shared" si="11"/>
        <v>5.1210721312739726E-08</v>
      </c>
      <c r="I83" s="50">
        <f t="shared" si="12"/>
        <v>5.786179958720903E-08</v>
      </c>
      <c r="J83" s="61">
        <f t="shared" si="9"/>
        <v>6815.5</v>
      </c>
      <c r="K83" s="61">
        <f t="shared" si="10"/>
        <v>157463</v>
      </c>
    </row>
    <row r="84" spans="1:11" ht="12.75">
      <c r="A84" s="36">
        <v>80</v>
      </c>
      <c r="B84" s="25" t="s">
        <v>92</v>
      </c>
      <c r="C84" s="61">
        <v>2</v>
      </c>
      <c r="D84" s="61">
        <v>21348</v>
      </c>
      <c r="E84" s="61">
        <v>45</v>
      </c>
      <c r="F84" s="61">
        <v>54</v>
      </c>
      <c r="G84" s="61">
        <v>3481559.29</v>
      </c>
      <c r="H84" s="50">
        <f t="shared" si="11"/>
        <v>5.1210721312739726E-08</v>
      </c>
      <c r="I84" s="50">
        <f t="shared" si="12"/>
        <v>9.061944813936897E-08</v>
      </c>
      <c r="J84" s="61">
        <f t="shared" si="9"/>
        <v>10674</v>
      </c>
      <c r="K84" s="61">
        <f t="shared" si="10"/>
        <v>64473.320185185185</v>
      </c>
    </row>
    <row r="85" spans="1:11" ht="25.5">
      <c r="A85" s="36">
        <v>81</v>
      </c>
      <c r="B85" s="25" t="s">
        <v>94</v>
      </c>
      <c r="C85" s="61">
        <v>0</v>
      </c>
      <c r="D85" s="61">
        <v>0</v>
      </c>
      <c r="E85" s="61">
        <v>9</v>
      </c>
      <c r="F85" s="61">
        <v>3</v>
      </c>
      <c r="G85" s="61">
        <v>312592.56</v>
      </c>
      <c r="H85" s="50">
        <f t="shared" si="11"/>
        <v>0</v>
      </c>
      <c r="I85" s="50">
        <f t="shared" si="12"/>
        <v>0</v>
      </c>
      <c r="J85" s="61" t="e">
        <f t="shared" si="9"/>
        <v>#DIV/0!</v>
      </c>
      <c r="K85" s="61">
        <f t="shared" si="10"/>
        <v>104197.52</v>
      </c>
    </row>
    <row r="86" spans="1:11" ht="12.75">
      <c r="A86" s="36">
        <v>82</v>
      </c>
      <c r="B86" s="25" t="s">
        <v>18</v>
      </c>
      <c r="C86" s="61">
        <v>0</v>
      </c>
      <c r="D86" s="61">
        <v>10474</v>
      </c>
      <c r="E86" s="61">
        <v>507</v>
      </c>
      <c r="F86" s="61">
        <v>4310</v>
      </c>
      <c r="G86" s="61">
        <v>205313207</v>
      </c>
      <c r="H86" s="50">
        <f t="shared" si="11"/>
        <v>0</v>
      </c>
      <c r="I86" s="50">
        <f t="shared" si="12"/>
        <v>4.446075041276703E-08</v>
      </c>
      <c r="J86" s="61" t="e">
        <f t="shared" si="9"/>
        <v>#DIV/0!</v>
      </c>
      <c r="K86" s="61">
        <f t="shared" si="10"/>
        <v>47636.47494199536</v>
      </c>
    </row>
    <row r="87" spans="1:11" ht="12.75">
      <c r="A87" s="36">
        <v>83</v>
      </c>
      <c r="B87" s="25" t="s">
        <v>89</v>
      </c>
      <c r="C87" s="61">
        <v>0</v>
      </c>
      <c r="D87" s="61">
        <v>0</v>
      </c>
      <c r="E87" s="61">
        <v>91</v>
      </c>
      <c r="F87" s="61">
        <v>90</v>
      </c>
      <c r="G87" s="61">
        <v>4065446</v>
      </c>
      <c r="H87" s="50">
        <f t="shared" si="11"/>
        <v>0</v>
      </c>
      <c r="I87" s="50">
        <f t="shared" si="12"/>
        <v>0</v>
      </c>
      <c r="J87" s="61" t="e">
        <f t="shared" si="9"/>
        <v>#DIV/0!</v>
      </c>
      <c r="K87" s="61">
        <f t="shared" si="10"/>
        <v>45171.62222222222</v>
      </c>
    </row>
    <row r="88" spans="1:11" ht="12.75">
      <c r="A88" s="36">
        <v>84</v>
      </c>
      <c r="B88" s="25" t="s">
        <v>79</v>
      </c>
      <c r="C88" s="61">
        <v>0</v>
      </c>
      <c r="D88" s="61">
        <v>0</v>
      </c>
      <c r="E88" s="61">
        <v>0</v>
      </c>
      <c r="F88" s="61">
        <v>0</v>
      </c>
      <c r="G88" s="61">
        <v>114732</v>
      </c>
      <c r="H88" s="50">
        <f t="shared" si="11"/>
        <v>0</v>
      </c>
      <c r="I88" s="50">
        <f t="shared" si="12"/>
        <v>0</v>
      </c>
      <c r="J88" s="61" t="e">
        <f t="shared" si="9"/>
        <v>#DIV/0!</v>
      </c>
      <c r="K88" s="61" t="e">
        <f t="shared" si="10"/>
        <v>#DIV/0!</v>
      </c>
    </row>
    <row r="89" spans="1:11" ht="25.5">
      <c r="A89" s="36">
        <v>85</v>
      </c>
      <c r="B89" s="51" t="s">
        <v>97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50">
        <f t="shared" si="11"/>
        <v>0</v>
      </c>
      <c r="I89" s="50">
        <f t="shared" si="12"/>
        <v>0</v>
      </c>
      <c r="J89" s="61" t="e">
        <f t="shared" si="9"/>
        <v>#DIV/0!</v>
      </c>
      <c r="K89" s="61" t="e">
        <f t="shared" si="10"/>
        <v>#DIV/0!</v>
      </c>
    </row>
    <row r="90" spans="1:11" ht="15.75">
      <c r="A90" s="26"/>
      <c r="B90" s="28"/>
      <c r="C90" s="29"/>
      <c r="D90" s="29"/>
      <c r="E90" s="29"/>
      <c r="F90" s="60"/>
      <c r="G90" s="60"/>
      <c r="H90" s="60"/>
      <c r="I90" s="60"/>
      <c r="J90" s="60"/>
      <c r="K90" s="60"/>
    </row>
    <row r="91" spans="1:9" ht="15.75">
      <c r="A91" s="26" t="s">
        <v>114</v>
      </c>
      <c r="B91" s="28"/>
      <c r="C91" s="29"/>
      <c r="D91" s="29"/>
      <c r="E91" s="29"/>
      <c r="F91" s="29"/>
      <c r="G91" s="30"/>
      <c r="H91" s="30"/>
      <c r="I91" s="30"/>
    </row>
    <row r="92" spans="1:9" ht="15.75">
      <c r="A92" s="26" t="s">
        <v>115</v>
      </c>
      <c r="B92" s="28"/>
      <c r="C92" s="29"/>
      <c r="D92" s="29"/>
      <c r="E92" s="29"/>
      <c r="F92" s="29"/>
      <c r="G92" s="30"/>
      <c r="H92" s="30"/>
      <c r="I92" s="30"/>
    </row>
    <row r="93" spans="1:9" ht="15.75">
      <c r="A93" s="26" t="s">
        <v>116</v>
      </c>
      <c r="B93" s="28"/>
      <c r="C93" s="29"/>
      <c r="D93" s="29"/>
      <c r="E93" s="29"/>
      <c r="F93" s="29"/>
      <c r="G93" s="30"/>
      <c r="H93" s="30"/>
      <c r="I93" s="30"/>
    </row>
    <row r="94" spans="1:9" ht="15.75">
      <c r="A94" s="41" t="s">
        <v>117</v>
      </c>
      <c r="B94" s="28"/>
      <c r="C94" s="29"/>
      <c r="D94" s="29"/>
      <c r="E94" s="29"/>
      <c r="F94" s="29"/>
      <c r="G94" s="30"/>
      <c r="H94" s="30"/>
      <c r="I94" s="30"/>
    </row>
    <row r="95" spans="1:9" ht="15.75">
      <c r="A95" s="26" t="s">
        <v>118</v>
      </c>
      <c r="B95" s="28"/>
      <c r="C95" s="29"/>
      <c r="D95" s="29"/>
      <c r="E95" s="29"/>
      <c r="F95" s="29"/>
      <c r="G95" s="30"/>
      <c r="H95" s="30"/>
      <c r="I95" s="30"/>
    </row>
    <row r="96" spans="1:9" ht="15.75">
      <c r="A96" s="26" t="s">
        <v>119</v>
      </c>
      <c r="B96" s="28"/>
      <c r="C96" s="29"/>
      <c r="D96" s="29"/>
      <c r="E96" s="29"/>
      <c r="F96" s="29"/>
      <c r="G96" s="30"/>
      <c r="H96" s="30"/>
      <c r="I96" s="30"/>
    </row>
    <row r="97" spans="1:9" ht="15.75">
      <c r="A97" s="26" t="s">
        <v>120</v>
      </c>
      <c r="B97" s="28"/>
      <c r="C97" s="29"/>
      <c r="D97" s="29"/>
      <c r="E97" s="29"/>
      <c r="F97" s="29"/>
      <c r="G97" s="30"/>
      <c r="H97" s="30"/>
      <c r="I97" s="30"/>
    </row>
    <row r="98" spans="1:9" ht="15.75">
      <c r="A98" s="41" t="s">
        <v>121</v>
      </c>
      <c r="B98" s="28"/>
      <c r="C98" s="29"/>
      <c r="D98" s="29"/>
      <c r="E98" s="29"/>
      <c r="F98" s="29"/>
      <c r="G98" s="30"/>
      <c r="H98" s="30"/>
      <c r="I98" s="30"/>
    </row>
    <row r="99" spans="1:9" ht="15.75">
      <c r="A99" s="39" t="s">
        <v>122</v>
      </c>
      <c r="B99" s="28"/>
      <c r="C99" s="29"/>
      <c r="D99" s="29"/>
      <c r="E99" s="29"/>
      <c r="F99" s="29"/>
      <c r="G99" s="30"/>
      <c r="H99" s="30"/>
      <c r="I99" s="30"/>
    </row>
    <row r="100" spans="1:9" ht="15.75">
      <c r="A100" s="27" t="s">
        <v>123</v>
      </c>
      <c r="B100" s="28"/>
      <c r="C100" s="29"/>
      <c r="D100" s="29"/>
      <c r="E100" s="29"/>
      <c r="F100" s="29"/>
      <c r="G100" s="30"/>
      <c r="H100" s="30"/>
      <c r="I100" s="30"/>
    </row>
    <row r="101" spans="1:9" ht="15.75">
      <c r="A101" s="26" t="s">
        <v>124</v>
      </c>
      <c r="B101" s="28"/>
      <c r="C101" s="29"/>
      <c r="D101" s="29"/>
      <c r="E101" s="29"/>
      <c r="F101" s="29"/>
      <c r="G101" s="30"/>
      <c r="H101" s="30"/>
      <c r="I101" s="30"/>
    </row>
    <row r="102" spans="1:9" ht="15.75">
      <c r="A102" s="26" t="s">
        <v>125</v>
      </c>
      <c r="B102" s="28"/>
      <c r="C102" s="29"/>
      <c r="D102" s="29"/>
      <c r="E102" s="29"/>
      <c r="F102" s="29"/>
      <c r="G102" s="30"/>
      <c r="H102" s="30"/>
      <c r="I102" s="30"/>
    </row>
    <row r="103" spans="1:9" ht="15.75">
      <c r="A103" s="26" t="s">
        <v>126</v>
      </c>
      <c r="B103" s="28"/>
      <c r="C103" s="29"/>
      <c r="D103" s="29"/>
      <c r="E103" s="29"/>
      <c r="F103" s="29"/>
      <c r="G103" s="30"/>
      <c r="H103" s="30"/>
      <c r="I103" s="30"/>
    </row>
    <row r="104" spans="1:6" s="67" customFormat="1" ht="15.75">
      <c r="A104" s="26" t="s">
        <v>129</v>
      </c>
      <c r="B104" s="65"/>
      <c r="C104" s="66"/>
      <c r="D104" s="66"/>
      <c r="E104" s="66"/>
      <c r="F104" s="66"/>
    </row>
    <row r="105" spans="1:8" ht="15.75">
      <c r="A105" s="33" t="s">
        <v>130</v>
      </c>
      <c r="C105" s="3"/>
      <c r="D105" s="4"/>
      <c r="H105" s="5"/>
    </row>
    <row r="106" spans="1:8" ht="15.75">
      <c r="A106" s="33" t="s">
        <v>131</v>
      </c>
      <c r="C106" s="3"/>
      <c r="D106" s="4"/>
      <c r="H106" s="5"/>
    </row>
  </sheetData>
  <sheetProtection/>
  <autoFilter ref="A4:K4">
    <sortState ref="A5:K106">
      <sortCondition descending="1" sortBy="value" ref="H5:H106"/>
    </sortState>
  </autoFilter>
  <mergeCells count="11">
    <mergeCell ref="A1:G1"/>
    <mergeCell ref="D2:D3"/>
    <mergeCell ref="E2:F2"/>
    <mergeCell ref="G2:G3"/>
    <mergeCell ref="C2:C3"/>
    <mergeCell ref="A2:A3"/>
    <mergeCell ref="B2:B3"/>
    <mergeCell ref="J2:J3"/>
    <mergeCell ref="K2:K3"/>
    <mergeCell ref="H2:H3"/>
    <mergeCell ref="I2:I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105"/>
  <sheetViews>
    <sheetView zoomScalePageLayoutView="0" workbookViewId="0" topLeftCell="A1">
      <pane ySplit="4" topLeftCell="A5" activePane="bottomLeft" state="frozen"/>
      <selection pane="topLeft" activeCell="A1" sqref="A1:A2"/>
      <selection pane="bottomLeft" activeCell="B37" sqref="B37"/>
    </sheetView>
  </sheetViews>
  <sheetFormatPr defaultColWidth="9.00390625" defaultRowHeight="12.75"/>
  <cols>
    <col min="1" max="1" width="3.25390625" style="2" customWidth="1"/>
    <col min="2" max="2" width="17.875" style="3" customWidth="1"/>
    <col min="3" max="3" width="15.375" style="4" customWidth="1"/>
    <col min="4" max="4" width="17.625" style="5" customWidth="1"/>
    <col min="5" max="5" width="15.75390625" style="5" customWidth="1"/>
    <col min="6" max="6" width="16.00390625" style="5" customWidth="1"/>
    <col min="7" max="7" width="18.125" style="5" customWidth="1"/>
    <col min="8" max="9" width="13.75390625" style="0" customWidth="1"/>
    <col min="10" max="10" width="11.00390625" style="30" customWidth="1"/>
    <col min="11" max="11" width="12.125" style="30" customWidth="1"/>
    <col min="12" max="16384" width="9.125" style="30" customWidth="1"/>
  </cols>
  <sheetData>
    <row r="1" spans="1:9" s="58" customFormat="1" ht="15.75" customHeight="1">
      <c r="A1" s="72" t="s">
        <v>135</v>
      </c>
      <c r="B1" s="73"/>
      <c r="C1" s="73"/>
      <c r="D1" s="73"/>
      <c r="E1" s="73"/>
      <c r="F1" s="73"/>
      <c r="G1" s="73"/>
      <c r="H1" s="1"/>
      <c r="I1" s="1"/>
    </row>
    <row r="2" spans="1:11" s="58" customFormat="1" ht="30" customHeight="1">
      <c r="A2" s="68" t="s">
        <v>0</v>
      </c>
      <c r="B2" s="68" t="s">
        <v>1</v>
      </c>
      <c r="C2" s="69" t="s">
        <v>2</v>
      </c>
      <c r="D2" s="68" t="s">
        <v>3</v>
      </c>
      <c r="E2" s="68" t="s">
        <v>4</v>
      </c>
      <c r="F2" s="71"/>
      <c r="G2" s="68" t="s">
        <v>5</v>
      </c>
      <c r="H2" s="69" t="s">
        <v>107</v>
      </c>
      <c r="I2" s="68" t="s">
        <v>108</v>
      </c>
      <c r="J2" s="68" t="s">
        <v>67</v>
      </c>
      <c r="K2" s="68" t="s">
        <v>127</v>
      </c>
    </row>
    <row r="3" spans="1:11" s="58" customFormat="1" ht="30" customHeight="1">
      <c r="A3" s="68"/>
      <c r="B3" s="68"/>
      <c r="C3" s="69"/>
      <c r="D3" s="68"/>
      <c r="E3" s="6" t="s">
        <v>6</v>
      </c>
      <c r="F3" s="6" t="s">
        <v>7</v>
      </c>
      <c r="G3" s="68"/>
      <c r="H3" s="69"/>
      <c r="I3" s="68"/>
      <c r="J3" s="68"/>
      <c r="K3" s="68"/>
    </row>
    <row r="4" spans="1:11" s="59" customFormat="1" ht="30" customHeight="1">
      <c r="A4" s="34"/>
      <c r="B4" s="35" t="s">
        <v>8</v>
      </c>
      <c r="C4" s="7">
        <f aca="true" t="shared" si="0" ref="C4:I4">SUM(C5:C74)</f>
        <v>39200124</v>
      </c>
      <c r="D4" s="7">
        <f t="shared" si="0"/>
        <v>228124892624.94998</v>
      </c>
      <c r="E4" s="7">
        <f t="shared" si="0"/>
        <v>2468616</v>
      </c>
      <c r="F4" s="7">
        <f t="shared" si="0"/>
        <v>2389068</v>
      </c>
      <c r="G4" s="7">
        <f t="shared" si="0"/>
        <v>181003405690.74002</v>
      </c>
      <c r="H4" s="48">
        <f t="shared" si="0"/>
        <v>1.0000000000000002</v>
      </c>
      <c r="I4" s="48">
        <f t="shared" si="0"/>
        <v>0.9999999999999999</v>
      </c>
      <c r="J4" s="7">
        <f aca="true" t="shared" si="1" ref="J4:J35">D4/C4</f>
        <v>5819.49415835904</v>
      </c>
      <c r="K4" s="7">
        <f aca="true" t="shared" si="2" ref="K4:K35">G4/F4</f>
        <v>75763.1870213573</v>
      </c>
    </row>
    <row r="5" spans="1:11" s="60" customFormat="1" ht="12.75">
      <c r="A5" s="52">
        <v>1</v>
      </c>
      <c r="B5" s="53" t="s">
        <v>76</v>
      </c>
      <c r="C5" s="56">
        <v>6223365</v>
      </c>
      <c r="D5" s="56">
        <v>31848110229</v>
      </c>
      <c r="E5" s="56">
        <v>589932</v>
      </c>
      <c r="F5" s="56">
        <v>591375</v>
      </c>
      <c r="G5" s="56">
        <v>56361895080</v>
      </c>
      <c r="H5" s="57">
        <f aca="true" t="shared" si="3" ref="H5:H36">C5/$C$4</f>
        <v>0.15875880902825715</v>
      </c>
      <c r="I5" s="57">
        <f aca="true" t="shared" si="4" ref="I5:I36">D5/$D$4</f>
        <v>0.1396082201400093</v>
      </c>
      <c r="J5" s="63">
        <f t="shared" si="1"/>
        <v>5117.506401922433</v>
      </c>
      <c r="K5" s="63">
        <f t="shared" si="2"/>
        <v>95306.52306911859</v>
      </c>
    </row>
    <row r="6" spans="1:11" s="60" customFormat="1" ht="12.75">
      <c r="A6" s="52">
        <v>2</v>
      </c>
      <c r="B6" s="54" t="s">
        <v>41</v>
      </c>
      <c r="C6" s="56">
        <v>5490759</v>
      </c>
      <c r="D6" s="56">
        <v>36125940164.03</v>
      </c>
      <c r="E6" s="56">
        <v>331212</v>
      </c>
      <c r="F6" s="56">
        <v>320158</v>
      </c>
      <c r="G6" s="56">
        <v>22034718389.75</v>
      </c>
      <c r="H6" s="57">
        <f t="shared" si="3"/>
        <v>0.14006993957468095</v>
      </c>
      <c r="I6" s="57">
        <f t="shared" si="4"/>
        <v>0.15836036018841246</v>
      </c>
      <c r="J6" s="63">
        <f t="shared" si="1"/>
        <v>6579.407357713205</v>
      </c>
      <c r="K6" s="63">
        <f t="shared" si="2"/>
        <v>68824.51286474179</v>
      </c>
    </row>
    <row r="7" spans="1:11" s="60" customFormat="1" ht="12.75">
      <c r="A7" s="52">
        <v>3</v>
      </c>
      <c r="B7" s="53" t="s">
        <v>15</v>
      </c>
      <c r="C7" s="56">
        <v>3892350</v>
      </c>
      <c r="D7" s="56">
        <v>21565058951.25</v>
      </c>
      <c r="E7" s="56">
        <v>213166</v>
      </c>
      <c r="F7" s="56">
        <v>211590</v>
      </c>
      <c r="G7" s="56">
        <v>14446603148.6</v>
      </c>
      <c r="H7" s="57">
        <f t="shared" si="3"/>
        <v>0.09929432876283759</v>
      </c>
      <c r="I7" s="57">
        <f t="shared" si="4"/>
        <v>0.09453180976047255</v>
      </c>
      <c r="J7" s="63">
        <f t="shared" si="1"/>
        <v>5540.369943928475</v>
      </c>
      <c r="K7" s="63">
        <f t="shared" si="2"/>
        <v>68276.3984526679</v>
      </c>
    </row>
    <row r="8" spans="1:11" s="60" customFormat="1" ht="12.75">
      <c r="A8" s="52">
        <v>4</v>
      </c>
      <c r="B8" s="53" t="s">
        <v>22</v>
      </c>
      <c r="C8" s="56">
        <v>3300938</v>
      </c>
      <c r="D8" s="56">
        <v>22008353340.02</v>
      </c>
      <c r="E8" s="56">
        <v>238468</v>
      </c>
      <c r="F8" s="56">
        <v>239027</v>
      </c>
      <c r="G8" s="56">
        <v>16622464823.16</v>
      </c>
      <c r="H8" s="57">
        <f t="shared" si="3"/>
        <v>0.08420733567067287</v>
      </c>
      <c r="I8" s="57">
        <f t="shared" si="4"/>
        <v>0.09647501895465199</v>
      </c>
      <c r="J8" s="63">
        <f t="shared" si="1"/>
        <v>6667.3028514985745</v>
      </c>
      <c r="K8" s="63">
        <f t="shared" si="2"/>
        <v>69542.20578913679</v>
      </c>
    </row>
    <row r="9" spans="1:11" s="60" customFormat="1" ht="12.75">
      <c r="A9" s="52">
        <v>5</v>
      </c>
      <c r="B9" s="53" t="s">
        <v>9</v>
      </c>
      <c r="C9" s="56">
        <v>2947036</v>
      </c>
      <c r="D9" s="56">
        <v>18405183411.97</v>
      </c>
      <c r="E9" s="56">
        <v>135050</v>
      </c>
      <c r="F9" s="56">
        <v>120831</v>
      </c>
      <c r="G9" s="56">
        <v>8633360057.44</v>
      </c>
      <c r="H9" s="57">
        <f t="shared" si="3"/>
        <v>0.07517925198399883</v>
      </c>
      <c r="I9" s="57">
        <f t="shared" si="4"/>
        <v>0.0806802940274876</v>
      </c>
      <c r="J9" s="63">
        <f t="shared" si="1"/>
        <v>6245.320183387648</v>
      </c>
      <c r="K9" s="63">
        <f t="shared" si="2"/>
        <v>71449.87674884757</v>
      </c>
    </row>
    <row r="10" spans="1:11" s="60" customFormat="1" ht="12.75">
      <c r="A10" s="52">
        <v>6</v>
      </c>
      <c r="B10" s="53" t="s">
        <v>44</v>
      </c>
      <c r="C10" s="56">
        <v>2649208</v>
      </c>
      <c r="D10" s="56">
        <v>15087314553.99</v>
      </c>
      <c r="E10" s="56">
        <v>107257</v>
      </c>
      <c r="F10" s="56">
        <v>105631</v>
      </c>
      <c r="G10" s="56">
        <v>6745415035.01</v>
      </c>
      <c r="H10" s="57">
        <f t="shared" si="3"/>
        <v>0.06758162295609065</v>
      </c>
      <c r="I10" s="57">
        <f t="shared" si="4"/>
        <v>0.06613620451668281</v>
      </c>
      <c r="J10" s="63">
        <f t="shared" si="1"/>
        <v>5695.028308079245</v>
      </c>
      <c r="K10" s="63">
        <f t="shared" si="2"/>
        <v>63858.29003805701</v>
      </c>
    </row>
    <row r="11" spans="1:11" s="60" customFormat="1" ht="12.75">
      <c r="A11" s="52">
        <v>7</v>
      </c>
      <c r="B11" s="53" t="s">
        <v>45</v>
      </c>
      <c r="C11" s="56">
        <v>1534723</v>
      </c>
      <c r="D11" s="56">
        <v>9053939807</v>
      </c>
      <c r="E11" s="56">
        <v>117431</v>
      </c>
      <c r="F11" s="56">
        <v>114318</v>
      </c>
      <c r="G11" s="56">
        <v>7609471632</v>
      </c>
      <c r="H11" s="57">
        <f t="shared" si="3"/>
        <v>0.03915097309386062</v>
      </c>
      <c r="I11" s="57">
        <f t="shared" si="4"/>
        <v>0.03968852194435958</v>
      </c>
      <c r="J11" s="63">
        <f t="shared" si="1"/>
        <v>5899.396703509363</v>
      </c>
      <c r="K11" s="63">
        <f t="shared" si="2"/>
        <v>66564.07242953866</v>
      </c>
    </row>
    <row r="12" spans="1:11" s="60" customFormat="1" ht="12.75">
      <c r="A12" s="52">
        <v>8</v>
      </c>
      <c r="B12" s="53" t="s">
        <v>65</v>
      </c>
      <c r="C12" s="56">
        <v>1288968</v>
      </c>
      <c r="D12" s="56">
        <v>5380185950</v>
      </c>
      <c r="E12" s="56">
        <v>45435</v>
      </c>
      <c r="F12" s="56">
        <v>41834</v>
      </c>
      <c r="G12" s="56">
        <v>2853199781</v>
      </c>
      <c r="H12" s="57">
        <f t="shared" si="3"/>
        <v>0.03288173272104956</v>
      </c>
      <c r="I12" s="57">
        <f t="shared" si="4"/>
        <v>0.023584387867944447</v>
      </c>
      <c r="J12" s="63">
        <f t="shared" si="1"/>
        <v>4174.026003748735</v>
      </c>
      <c r="K12" s="63">
        <f t="shared" si="2"/>
        <v>68202.89193000908</v>
      </c>
    </row>
    <row r="13" spans="1:11" s="60" customFormat="1" ht="12.75">
      <c r="A13" s="52">
        <v>9</v>
      </c>
      <c r="B13" s="53" t="s">
        <v>26</v>
      </c>
      <c r="C13" s="56">
        <v>1217757</v>
      </c>
      <c r="D13" s="56">
        <v>8331224152</v>
      </c>
      <c r="E13" s="56">
        <v>79638</v>
      </c>
      <c r="F13" s="56">
        <v>75650</v>
      </c>
      <c r="G13" s="56">
        <v>5581860252</v>
      </c>
      <c r="H13" s="57">
        <f t="shared" si="3"/>
        <v>0.031065131324584584</v>
      </c>
      <c r="I13" s="57">
        <f t="shared" si="4"/>
        <v>0.03652045182853848</v>
      </c>
      <c r="J13" s="63">
        <f t="shared" si="1"/>
        <v>6841.450430586726</v>
      </c>
      <c r="K13" s="63">
        <f t="shared" si="2"/>
        <v>73785.33049570389</v>
      </c>
    </row>
    <row r="14" spans="1:11" s="60" customFormat="1" ht="12.75">
      <c r="A14" s="52">
        <v>10</v>
      </c>
      <c r="B14" s="53" t="s">
        <v>55</v>
      </c>
      <c r="C14" s="56">
        <v>1168455</v>
      </c>
      <c r="D14" s="56">
        <v>6209677175</v>
      </c>
      <c r="E14" s="56">
        <v>59625</v>
      </c>
      <c r="F14" s="56">
        <v>55467</v>
      </c>
      <c r="G14" s="56">
        <v>3790121851</v>
      </c>
      <c r="H14" s="57">
        <f t="shared" si="3"/>
        <v>0.029807431221391033</v>
      </c>
      <c r="I14" s="57">
        <f t="shared" si="4"/>
        <v>0.027220515497223947</v>
      </c>
      <c r="J14" s="63">
        <f t="shared" si="1"/>
        <v>5314.434167340633</v>
      </c>
      <c r="K14" s="63">
        <f t="shared" si="2"/>
        <v>68331.11311230101</v>
      </c>
    </row>
    <row r="15" spans="1:11" ht="12.75">
      <c r="A15" s="36">
        <v>11</v>
      </c>
      <c r="B15" s="25" t="s">
        <v>54</v>
      </c>
      <c r="C15" s="55">
        <v>1069345</v>
      </c>
      <c r="D15" s="55">
        <v>5899589934</v>
      </c>
      <c r="E15" s="55">
        <v>62135</v>
      </c>
      <c r="F15" s="55">
        <v>45657</v>
      </c>
      <c r="G15" s="55">
        <v>3738696655</v>
      </c>
      <c r="H15" s="49">
        <f t="shared" si="3"/>
        <v>0.02727912289257044</v>
      </c>
      <c r="I15" s="49">
        <f t="shared" si="4"/>
        <v>0.025861228321537248</v>
      </c>
      <c r="J15" s="61">
        <f t="shared" si="1"/>
        <v>5517.012689076023</v>
      </c>
      <c r="K15" s="61">
        <f t="shared" si="2"/>
        <v>81886.6034781085</v>
      </c>
    </row>
    <row r="16" spans="1:11" ht="25.5">
      <c r="A16" s="36">
        <v>12</v>
      </c>
      <c r="B16" s="25" t="s">
        <v>40</v>
      </c>
      <c r="C16" s="55">
        <v>965868</v>
      </c>
      <c r="D16" s="55">
        <v>6878108205</v>
      </c>
      <c r="E16" s="55">
        <v>56861</v>
      </c>
      <c r="F16" s="55">
        <v>49058</v>
      </c>
      <c r="G16" s="55">
        <v>3803591326</v>
      </c>
      <c r="H16" s="49">
        <f t="shared" si="3"/>
        <v>0.024639411854921682</v>
      </c>
      <c r="I16" s="49">
        <f t="shared" si="4"/>
        <v>0.03015062550104075</v>
      </c>
      <c r="J16" s="61">
        <f t="shared" si="1"/>
        <v>7121.167908037123</v>
      </c>
      <c r="K16" s="61">
        <f t="shared" si="2"/>
        <v>77532.53956541237</v>
      </c>
    </row>
    <row r="17" spans="1:11" ht="12.75">
      <c r="A17" s="36">
        <v>13</v>
      </c>
      <c r="B17" s="25" t="s">
        <v>53</v>
      </c>
      <c r="C17" s="55">
        <v>656094</v>
      </c>
      <c r="D17" s="55">
        <v>3470672777.18</v>
      </c>
      <c r="E17" s="55">
        <v>34987</v>
      </c>
      <c r="F17" s="55">
        <v>33124</v>
      </c>
      <c r="G17" s="55">
        <v>2212387524.91</v>
      </c>
      <c r="H17" s="49">
        <f t="shared" si="3"/>
        <v>0.016737038893040235</v>
      </c>
      <c r="I17" s="49">
        <f t="shared" si="4"/>
        <v>0.015213915225314666</v>
      </c>
      <c r="J17" s="61">
        <f t="shared" si="1"/>
        <v>5289.901717101513</v>
      </c>
      <c r="K17" s="61">
        <f t="shared" si="2"/>
        <v>66791.07369007365</v>
      </c>
    </row>
    <row r="18" spans="1:11" ht="12.75">
      <c r="A18" s="36">
        <v>14</v>
      </c>
      <c r="B18" s="25" t="s">
        <v>31</v>
      </c>
      <c r="C18" s="55">
        <v>472924</v>
      </c>
      <c r="D18" s="55">
        <v>2346146970</v>
      </c>
      <c r="E18" s="55">
        <v>27144</v>
      </c>
      <c r="F18" s="55">
        <v>27110</v>
      </c>
      <c r="G18" s="55">
        <v>1884834211</v>
      </c>
      <c r="H18" s="49">
        <f t="shared" si="3"/>
        <v>0.012064349592363535</v>
      </c>
      <c r="I18" s="49">
        <f t="shared" si="4"/>
        <v>0.010284484709247387</v>
      </c>
      <c r="J18" s="61">
        <f t="shared" si="1"/>
        <v>4960.938692052</v>
      </c>
      <c r="K18" s="61">
        <f t="shared" si="2"/>
        <v>69525.42275912948</v>
      </c>
    </row>
    <row r="19" spans="1:11" ht="12.75">
      <c r="A19" s="36">
        <v>15</v>
      </c>
      <c r="B19" s="25" t="s">
        <v>78</v>
      </c>
      <c r="C19" s="55">
        <v>471975</v>
      </c>
      <c r="D19" s="55">
        <v>2612580962</v>
      </c>
      <c r="E19" s="55">
        <v>25596</v>
      </c>
      <c r="F19" s="55">
        <v>19794</v>
      </c>
      <c r="G19" s="55">
        <v>1437186821</v>
      </c>
      <c r="H19" s="49">
        <f t="shared" si="3"/>
        <v>0.012040140485269893</v>
      </c>
      <c r="I19" s="49">
        <f t="shared" si="4"/>
        <v>0.011452415086920078</v>
      </c>
      <c r="J19" s="61">
        <f t="shared" si="1"/>
        <v>5535.422346522591</v>
      </c>
      <c r="K19" s="61">
        <f t="shared" si="2"/>
        <v>72607.19516014954</v>
      </c>
    </row>
    <row r="20" spans="1:11" ht="13.5" customHeight="1">
      <c r="A20" s="36">
        <v>16</v>
      </c>
      <c r="B20" s="25" t="s">
        <v>64</v>
      </c>
      <c r="C20" s="55">
        <v>348025</v>
      </c>
      <c r="D20" s="55">
        <v>1731609569</v>
      </c>
      <c r="E20" s="55">
        <v>27363</v>
      </c>
      <c r="F20" s="55">
        <v>27766</v>
      </c>
      <c r="G20" s="55">
        <v>1926660504</v>
      </c>
      <c r="H20" s="49">
        <f t="shared" si="3"/>
        <v>0.008878160691532506</v>
      </c>
      <c r="I20" s="49">
        <f t="shared" si="4"/>
        <v>0.007590620861559648</v>
      </c>
      <c r="J20" s="61">
        <f t="shared" si="1"/>
        <v>4975.532128439049</v>
      </c>
      <c r="K20" s="61">
        <f t="shared" si="2"/>
        <v>69389.19916444573</v>
      </c>
    </row>
    <row r="21" spans="1:11" ht="12.75">
      <c r="A21" s="36">
        <v>17</v>
      </c>
      <c r="B21" s="25" t="s">
        <v>30</v>
      </c>
      <c r="C21" s="55">
        <v>329608</v>
      </c>
      <c r="D21" s="55">
        <v>1832985979</v>
      </c>
      <c r="E21" s="55">
        <v>11873</v>
      </c>
      <c r="F21" s="55">
        <v>7581</v>
      </c>
      <c r="G21" s="55">
        <v>655128224</v>
      </c>
      <c r="H21" s="49">
        <f t="shared" si="3"/>
        <v>0.008408340749126202</v>
      </c>
      <c r="I21" s="49">
        <f t="shared" si="4"/>
        <v>0.008035010813193152</v>
      </c>
      <c r="J21" s="61">
        <f t="shared" si="1"/>
        <v>5561.108889954127</v>
      </c>
      <c r="K21" s="61">
        <f t="shared" si="2"/>
        <v>86417.12491755706</v>
      </c>
    </row>
    <row r="22" spans="1:11" ht="12.75">
      <c r="A22" s="36">
        <v>18</v>
      </c>
      <c r="B22" s="25" t="s">
        <v>42</v>
      </c>
      <c r="C22" s="55">
        <v>328375</v>
      </c>
      <c r="D22" s="55">
        <v>1667558908</v>
      </c>
      <c r="E22" s="55">
        <v>19126</v>
      </c>
      <c r="F22" s="55">
        <v>19305</v>
      </c>
      <c r="G22" s="55">
        <v>1296861950</v>
      </c>
      <c r="H22" s="49">
        <f t="shared" si="3"/>
        <v>0.008376886766990839</v>
      </c>
      <c r="I22" s="49">
        <f t="shared" si="4"/>
        <v>0.007309850708583389</v>
      </c>
      <c r="J22" s="61">
        <f t="shared" si="1"/>
        <v>5078.21517472402</v>
      </c>
      <c r="K22" s="61">
        <f t="shared" si="2"/>
        <v>67177.51618751619</v>
      </c>
    </row>
    <row r="23" spans="1:11" ht="25.5">
      <c r="A23" s="36">
        <v>19</v>
      </c>
      <c r="B23" s="25" t="s">
        <v>35</v>
      </c>
      <c r="C23" s="55">
        <v>327079</v>
      </c>
      <c r="D23" s="55">
        <v>1679876968</v>
      </c>
      <c r="E23" s="55">
        <v>22129</v>
      </c>
      <c r="F23" s="55">
        <v>20951</v>
      </c>
      <c r="G23" s="55">
        <v>1497174264</v>
      </c>
      <c r="H23" s="49">
        <f t="shared" si="3"/>
        <v>0.008343825647082137</v>
      </c>
      <c r="I23" s="49">
        <f t="shared" si="4"/>
        <v>0.00736384770934144</v>
      </c>
      <c r="J23" s="61">
        <f t="shared" si="1"/>
        <v>5135.997627484491</v>
      </c>
      <c r="K23" s="61">
        <f t="shared" si="2"/>
        <v>71460.75433153549</v>
      </c>
    </row>
    <row r="24" spans="1:11" ht="12.75">
      <c r="A24" s="36">
        <v>20</v>
      </c>
      <c r="B24" s="25" t="s">
        <v>61</v>
      </c>
      <c r="C24" s="55">
        <v>321906</v>
      </c>
      <c r="D24" s="55">
        <v>1850880437</v>
      </c>
      <c r="E24" s="55">
        <v>16038</v>
      </c>
      <c r="F24" s="55">
        <v>16282</v>
      </c>
      <c r="G24" s="55">
        <v>972096011</v>
      </c>
      <c r="H24" s="49">
        <f t="shared" si="3"/>
        <v>0.008211861778804577</v>
      </c>
      <c r="I24" s="49">
        <f t="shared" si="4"/>
        <v>0.008113452309840428</v>
      </c>
      <c r="J24" s="61">
        <f t="shared" si="1"/>
        <v>5749.754391033407</v>
      </c>
      <c r="K24" s="61">
        <f t="shared" si="2"/>
        <v>59703.72257707898</v>
      </c>
    </row>
    <row r="25" spans="1:11" ht="12.75">
      <c r="A25" s="36">
        <v>21</v>
      </c>
      <c r="B25" s="25" t="s">
        <v>11</v>
      </c>
      <c r="C25" s="55">
        <v>306098</v>
      </c>
      <c r="D25" s="55">
        <v>1627232249</v>
      </c>
      <c r="E25" s="55">
        <v>13218</v>
      </c>
      <c r="F25" s="55">
        <v>13256</v>
      </c>
      <c r="G25" s="55">
        <v>1069634863</v>
      </c>
      <c r="H25" s="49">
        <f t="shared" si="3"/>
        <v>0.007808597748313245</v>
      </c>
      <c r="I25" s="49">
        <f t="shared" si="4"/>
        <v>0.007133076229761828</v>
      </c>
      <c r="J25" s="61">
        <f t="shared" si="1"/>
        <v>5316.04992192043</v>
      </c>
      <c r="K25" s="61">
        <f t="shared" si="2"/>
        <v>80690.62032287267</v>
      </c>
    </row>
    <row r="26" spans="1:11" ht="12.75">
      <c r="A26" s="36">
        <v>22</v>
      </c>
      <c r="B26" s="25" t="s">
        <v>47</v>
      </c>
      <c r="C26" s="55">
        <v>282065</v>
      </c>
      <c r="D26" s="55">
        <v>1422405682</v>
      </c>
      <c r="E26" s="55">
        <v>16801</v>
      </c>
      <c r="F26" s="55">
        <v>14706</v>
      </c>
      <c r="G26" s="55">
        <v>992656804</v>
      </c>
      <c r="H26" s="49">
        <f t="shared" si="3"/>
        <v>0.007195512952969231</v>
      </c>
      <c r="I26" s="49">
        <f t="shared" si="4"/>
        <v>0.006235205924407882</v>
      </c>
      <c r="J26" s="61">
        <f t="shared" si="1"/>
        <v>5042.829425841562</v>
      </c>
      <c r="K26" s="61">
        <f t="shared" si="2"/>
        <v>67500.12267101863</v>
      </c>
    </row>
    <row r="27" spans="1:11" ht="12.75">
      <c r="A27" s="36">
        <v>23</v>
      </c>
      <c r="B27" s="25" t="s">
        <v>101</v>
      </c>
      <c r="C27" s="55">
        <v>268204</v>
      </c>
      <c r="D27" s="55">
        <v>1246331442.96</v>
      </c>
      <c r="E27" s="55">
        <v>10457</v>
      </c>
      <c r="F27" s="55">
        <v>9883</v>
      </c>
      <c r="G27" s="55">
        <v>802094836</v>
      </c>
      <c r="H27" s="49">
        <f t="shared" si="3"/>
        <v>0.006841917132711111</v>
      </c>
      <c r="I27" s="49">
        <f t="shared" si="4"/>
        <v>0.0054633732803944296</v>
      </c>
      <c r="J27" s="61">
        <f t="shared" si="1"/>
        <v>4646.953225753531</v>
      </c>
      <c r="K27" s="61">
        <f t="shared" si="2"/>
        <v>81159.04441971061</v>
      </c>
    </row>
    <row r="28" spans="1:11" ht="25.5">
      <c r="A28" s="36">
        <v>24</v>
      </c>
      <c r="B28" s="25" t="s">
        <v>32</v>
      </c>
      <c r="C28" s="55">
        <v>236820</v>
      </c>
      <c r="D28" s="55">
        <v>1443370699</v>
      </c>
      <c r="E28" s="55">
        <v>14225</v>
      </c>
      <c r="F28" s="55">
        <v>14201</v>
      </c>
      <c r="G28" s="55">
        <v>897773295</v>
      </c>
      <c r="H28" s="49">
        <f t="shared" si="3"/>
        <v>0.006041307420354079</v>
      </c>
      <c r="I28" s="49">
        <f t="shared" si="4"/>
        <v>0.0063271074120481085</v>
      </c>
      <c r="J28" s="61">
        <f t="shared" si="1"/>
        <v>6094.800688286462</v>
      </c>
      <c r="K28" s="61">
        <f t="shared" si="2"/>
        <v>63219.01943525104</v>
      </c>
    </row>
    <row r="29" spans="1:11" ht="12.75">
      <c r="A29" s="36">
        <v>25</v>
      </c>
      <c r="B29" s="25" t="s">
        <v>17</v>
      </c>
      <c r="C29" s="55">
        <v>229577</v>
      </c>
      <c r="D29" s="55">
        <v>1528909918</v>
      </c>
      <c r="E29" s="55">
        <v>10397</v>
      </c>
      <c r="F29" s="55">
        <v>10021</v>
      </c>
      <c r="G29" s="55">
        <v>710920435</v>
      </c>
      <c r="H29" s="49">
        <f t="shared" si="3"/>
        <v>0.005856537596666786</v>
      </c>
      <c r="I29" s="49">
        <f t="shared" si="4"/>
        <v>0.0067020740279913815</v>
      </c>
      <c r="J29" s="61">
        <f t="shared" si="1"/>
        <v>6659.682450768152</v>
      </c>
      <c r="K29" s="61">
        <f t="shared" si="2"/>
        <v>70943.06306755813</v>
      </c>
    </row>
    <row r="30" spans="1:11" ht="12.75">
      <c r="A30" s="36">
        <v>26</v>
      </c>
      <c r="B30" s="25" t="s">
        <v>21</v>
      </c>
      <c r="C30" s="55">
        <v>201502</v>
      </c>
      <c r="D30" s="55">
        <v>876333195</v>
      </c>
      <c r="E30" s="55">
        <v>9191</v>
      </c>
      <c r="F30" s="55">
        <v>8179</v>
      </c>
      <c r="G30" s="55">
        <v>552653703</v>
      </c>
      <c r="H30" s="49">
        <f t="shared" si="3"/>
        <v>0.005140340882595167</v>
      </c>
      <c r="I30" s="49">
        <f t="shared" si="4"/>
        <v>0.0038414623889412216</v>
      </c>
      <c r="J30" s="61">
        <f t="shared" si="1"/>
        <v>4349.004947841709</v>
      </c>
      <c r="K30" s="61">
        <f t="shared" si="2"/>
        <v>67569.8377552268</v>
      </c>
    </row>
    <row r="31" spans="1:11" ht="12.75">
      <c r="A31" s="36">
        <v>27</v>
      </c>
      <c r="B31" s="25" t="s">
        <v>103</v>
      </c>
      <c r="C31" s="55">
        <v>177986</v>
      </c>
      <c r="D31" s="55">
        <v>1130237062.52</v>
      </c>
      <c r="E31" s="55">
        <v>9997</v>
      </c>
      <c r="F31" s="55">
        <v>9507</v>
      </c>
      <c r="G31" s="55">
        <v>658367590</v>
      </c>
      <c r="H31" s="49">
        <f t="shared" si="3"/>
        <v>0.004540444821041893</v>
      </c>
      <c r="I31" s="49">
        <f t="shared" si="4"/>
        <v>0.004954466167697765</v>
      </c>
      <c r="J31" s="61">
        <f t="shared" si="1"/>
        <v>6350.145868326722</v>
      </c>
      <c r="K31" s="61">
        <f t="shared" si="2"/>
        <v>69250.82465551699</v>
      </c>
    </row>
    <row r="32" spans="1:11" ht="12.75">
      <c r="A32" s="36">
        <v>28</v>
      </c>
      <c r="B32" s="25" t="s">
        <v>12</v>
      </c>
      <c r="C32" s="55">
        <v>176335</v>
      </c>
      <c r="D32" s="55">
        <v>804912963</v>
      </c>
      <c r="E32" s="55">
        <v>5370</v>
      </c>
      <c r="F32" s="55">
        <v>5060</v>
      </c>
      <c r="G32" s="55">
        <v>368354461</v>
      </c>
      <c r="H32" s="49">
        <f t="shared" si="3"/>
        <v>0.004498327607331038</v>
      </c>
      <c r="I32" s="49">
        <f t="shared" si="4"/>
        <v>0.0035283872519923623</v>
      </c>
      <c r="J32" s="61">
        <f t="shared" si="1"/>
        <v>4564.6806533019535</v>
      </c>
      <c r="K32" s="61">
        <f t="shared" si="2"/>
        <v>72797.32430830039</v>
      </c>
    </row>
    <row r="33" spans="1:11" ht="25.5">
      <c r="A33" s="36">
        <v>29</v>
      </c>
      <c r="B33" s="25" t="s">
        <v>25</v>
      </c>
      <c r="C33" s="55">
        <v>171580</v>
      </c>
      <c r="D33" s="55">
        <v>898533895</v>
      </c>
      <c r="E33" s="55">
        <v>8595</v>
      </c>
      <c r="F33" s="55">
        <v>8165</v>
      </c>
      <c r="G33" s="55">
        <v>607233455</v>
      </c>
      <c r="H33" s="49">
        <f t="shared" si="3"/>
        <v>0.0043770269706289704</v>
      </c>
      <c r="I33" s="49">
        <f t="shared" si="4"/>
        <v>0.0039387805717337465</v>
      </c>
      <c r="J33" s="61">
        <f t="shared" si="1"/>
        <v>5236.821861522322</v>
      </c>
      <c r="K33" s="61">
        <f t="shared" si="2"/>
        <v>74370.29454990814</v>
      </c>
    </row>
    <row r="34" spans="1:11" ht="12.75">
      <c r="A34" s="36">
        <v>30</v>
      </c>
      <c r="B34" s="25" t="s">
        <v>82</v>
      </c>
      <c r="C34" s="55">
        <v>151845</v>
      </c>
      <c r="D34" s="55">
        <v>798687937</v>
      </c>
      <c r="E34" s="55">
        <v>7940</v>
      </c>
      <c r="F34" s="55">
        <v>6831</v>
      </c>
      <c r="G34" s="55">
        <v>490004790</v>
      </c>
      <c r="H34" s="49">
        <f t="shared" si="3"/>
        <v>0.0038735846855994637</v>
      </c>
      <c r="I34" s="49">
        <f t="shared" si="4"/>
        <v>0.0035010994539429216</v>
      </c>
      <c r="J34" s="61">
        <f t="shared" si="1"/>
        <v>5259.889604530937</v>
      </c>
      <c r="K34" s="61">
        <f t="shared" si="2"/>
        <v>71732.51207729468</v>
      </c>
    </row>
    <row r="35" spans="1:11" ht="12.75">
      <c r="A35" s="36">
        <v>31</v>
      </c>
      <c r="B35" s="25" t="s">
        <v>75</v>
      </c>
      <c r="C35" s="55">
        <v>142531</v>
      </c>
      <c r="D35" s="55">
        <v>838727531</v>
      </c>
      <c r="E35" s="55">
        <v>6118</v>
      </c>
      <c r="F35" s="55">
        <v>4806</v>
      </c>
      <c r="G35" s="55">
        <v>398525572.18</v>
      </c>
      <c r="H35" s="49">
        <f t="shared" si="3"/>
        <v>0.003635983396379052</v>
      </c>
      <c r="I35" s="49">
        <f t="shared" si="4"/>
        <v>0.0036766155650488994</v>
      </c>
      <c r="J35" s="61">
        <f t="shared" si="1"/>
        <v>5884.527092351839</v>
      </c>
      <c r="K35" s="61">
        <f t="shared" si="2"/>
        <v>82922.50773616313</v>
      </c>
    </row>
    <row r="36" spans="1:11" ht="12.75">
      <c r="A36" s="36">
        <v>32</v>
      </c>
      <c r="B36" s="25" t="s">
        <v>19</v>
      </c>
      <c r="C36" s="55">
        <v>141048</v>
      </c>
      <c r="D36" s="55">
        <v>843216990</v>
      </c>
      <c r="E36" s="55">
        <v>7668</v>
      </c>
      <c r="F36" s="55">
        <v>7117</v>
      </c>
      <c r="G36" s="55">
        <v>546457419</v>
      </c>
      <c r="H36" s="49">
        <f t="shared" si="3"/>
        <v>0.0035981518833971037</v>
      </c>
      <c r="I36" s="49">
        <f t="shared" si="4"/>
        <v>0.0036962953945858757</v>
      </c>
      <c r="J36" s="61">
        <f aca="true" t="shared" si="5" ref="J36:J67">D36/C36</f>
        <v>5978.227199251319</v>
      </c>
      <c r="K36" s="61">
        <f aca="true" t="shared" si="6" ref="K36:K67">G36/F36</f>
        <v>76781.9894618519</v>
      </c>
    </row>
    <row r="37" spans="1:11" ht="25.5">
      <c r="A37" s="36">
        <v>33</v>
      </c>
      <c r="B37" s="25" t="s">
        <v>43</v>
      </c>
      <c r="C37" s="55">
        <v>135720</v>
      </c>
      <c r="D37" s="55">
        <v>718033747</v>
      </c>
      <c r="E37" s="55">
        <v>8283</v>
      </c>
      <c r="F37" s="55">
        <v>8169</v>
      </c>
      <c r="G37" s="55">
        <v>675474055</v>
      </c>
      <c r="H37" s="49">
        <f aca="true" t="shared" si="7" ref="H37:H68">C37/$C$4</f>
        <v>0.0034622339459946605</v>
      </c>
      <c r="I37" s="49">
        <f aca="true" t="shared" si="8" ref="I37:I68">D37/$D$4</f>
        <v>0.003147546673832248</v>
      </c>
      <c r="J37" s="61">
        <f t="shared" si="5"/>
        <v>5290.552217801356</v>
      </c>
      <c r="K37" s="61">
        <f t="shared" si="6"/>
        <v>82687.48378014445</v>
      </c>
    </row>
    <row r="38" spans="1:11" ht="12.75">
      <c r="A38" s="36">
        <v>34</v>
      </c>
      <c r="B38" s="25" t="s">
        <v>52</v>
      </c>
      <c r="C38" s="55">
        <v>132951</v>
      </c>
      <c r="D38" s="55">
        <v>729236664</v>
      </c>
      <c r="E38" s="55">
        <v>7079</v>
      </c>
      <c r="F38" s="55">
        <v>6736</v>
      </c>
      <c r="G38" s="55">
        <v>368826664</v>
      </c>
      <c r="H38" s="49">
        <f t="shared" si="7"/>
        <v>0.003391596414337873</v>
      </c>
      <c r="I38" s="49">
        <f t="shared" si="8"/>
        <v>0.0031966553742072577</v>
      </c>
      <c r="J38" s="61">
        <f t="shared" si="5"/>
        <v>5485.003226752713</v>
      </c>
      <c r="K38" s="61">
        <f t="shared" si="6"/>
        <v>54754.552256532064</v>
      </c>
    </row>
    <row r="39" spans="1:11" ht="25.5">
      <c r="A39" s="36">
        <v>35</v>
      </c>
      <c r="B39" s="25" t="s">
        <v>20</v>
      </c>
      <c r="C39" s="55">
        <v>126192</v>
      </c>
      <c r="D39" s="55">
        <v>539129595</v>
      </c>
      <c r="E39" s="55">
        <v>3444</v>
      </c>
      <c r="F39" s="55">
        <v>3372</v>
      </c>
      <c r="G39" s="55">
        <v>253619725</v>
      </c>
      <c r="H39" s="49">
        <f t="shared" si="7"/>
        <v>0.0032191734903695714</v>
      </c>
      <c r="I39" s="49">
        <f t="shared" si="8"/>
        <v>0.0023633089260730483</v>
      </c>
      <c r="J39" s="61">
        <f t="shared" si="5"/>
        <v>4272.296143971092</v>
      </c>
      <c r="K39" s="61">
        <f t="shared" si="6"/>
        <v>75213.4415776987</v>
      </c>
    </row>
    <row r="40" spans="1:11" ht="12.75">
      <c r="A40" s="36">
        <v>36</v>
      </c>
      <c r="B40" s="25" t="s">
        <v>77</v>
      </c>
      <c r="C40" s="55">
        <v>122307</v>
      </c>
      <c r="D40" s="55">
        <v>877670584</v>
      </c>
      <c r="E40" s="55">
        <v>17506</v>
      </c>
      <c r="F40" s="55">
        <v>17648</v>
      </c>
      <c r="G40" s="55">
        <v>1410146570</v>
      </c>
      <c r="H40" s="49">
        <f t="shared" si="7"/>
        <v>0.0031200666610136235</v>
      </c>
      <c r="I40" s="49">
        <f t="shared" si="8"/>
        <v>0.003847324918823915</v>
      </c>
      <c r="J40" s="61">
        <f t="shared" si="5"/>
        <v>7175.963632498549</v>
      </c>
      <c r="K40" s="61">
        <f t="shared" si="6"/>
        <v>79904.04408431551</v>
      </c>
    </row>
    <row r="41" spans="1:11" ht="12.75" customHeight="1">
      <c r="A41" s="36">
        <v>37</v>
      </c>
      <c r="B41" s="25" t="s">
        <v>10</v>
      </c>
      <c r="C41" s="55">
        <v>117240</v>
      </c>
      <c r="D41" s="55">
        <v>534825126</v>
      </c>
      <c r="E41" s="55">
        <v>6937</v>
      </c>
      <c r="F41" s="55">
        <v>6154</v>
      </c>
      <c r="G41" s="55">
        <v>492464883</v>
      </c>
      <c r="H41" s="49">
        <f t="shared" si="7"/>
        <v>0.0029908068658150164</v>
      </c>
      <c r="I41" s="49">
        <f t="shared" si="8"/>
        <v>0.002344440011986251</v>
      </c>
      <c r="J41" s="61">
        <f t="shared" si="5"/>
        <v>4561.797389969293</v>
      </c>
      <c r="K41" s="61">
        <f t="shared" si="6"/>
        <v>80023.54289892752</v>
      </c>
    </row>
    <row r="42" spans="1:11" ht="12.75">
      <c r="A42" s="36">
        <v>38</v>
      </c>
      <c r="B42" s="25" t="s">
        <v>49</v>
      </c>
      <c r="C42" s="55">
        <v>113718</v>
      </c>
      <c r="D42" s="55">
        <v>852621956</v>
      </c>
      <c r="E42" s="55">
        <v>5843</v>
      </c>
      <c r="F42" s="55">
        <v>5302</v>
      </c>
      <c r="G42" s="55">
        <v>354398292</v>
      </c>
      <c r="H42" s="49">
        <f t="shared" si="7"/>
        <v>0.0029009602112483115</v>
      </c>
      <c r="I42" s="49">
        <f t="shared" si="8"/>
        <v>0.0037375226622101162</v>
      </c>
      <c r="J42" s="61">
        <f t="shared" si="5"/>
        <v>7497.686874549324</v>
      </c>
      <c r="K42" s="61">
        <f t="shared" si="6"/>
        <v>66842.37872500943</v>
      </c>
    </row>
    <row r="43" spans="1:11" ht="12.75">
      <c r="A43" s="36">
        <v>39</v>
      </c>
      <c r="B43" s="25" t="s">
        <v>50</v>
      </c>
      <c r="C43" s="55">
        <v>108758</v>
      </c>
      <c r="D43" s="55">
        <v>669634792</v>
      </c>
      <c r="E43" s="55">
        <v>7664</v>
      </c>
      <c r="F43" s="55">
        <v>7472</v>
      </c>
      <c r="G43" s="55">
        <v>555011589</v>
      </c>
      <c r="H43" s="49">
        <f t="shared" si="7"/>
        <v>0.0027744299992520432</v>
      </c>
      <c r="I43" s="49">
        <f t="shared" si="8"/>
        <v>0.002935386771232006</v>
      </c>
      <c r="J43" s="61">
        <f t="shared" si="5"/>
        <v>6157.108369039519</v>
      </c>
      <c r="K43" s="61">
        <f t="shared" si="6"/>
        <v>74278.85291755889</v>
      </c>
    </row>
    <row r="44" spans="1:11" ht="12.75">
      <c r="A44" s="36">
        <v>40</v>
      </c>
      <c r="B44" s="25" t="s">
        <v>74</v>
      </c>
      <c r="C44" s="55">
        <v>91380</v>
      </c>
      <c r="D44" s="55">
        <v>553945650</v>
      </c>
      <c r="E44" s="55">
        <v>9091</v>
      </c>
      <c r="F44" s="55">
        <v>17746</v>
      </c>
      <c r="G44" s="55">
        <v>384581586</v>
      </c>
      <c r="H44" s="49">
        <f t="shared" si="7"/>
        <v>0.0023311150750441505</v>
      </c>
      <c r="I44" s="49">
        <f t="shared" si="8"/>
        <v>0.002428256047053653</v>
      </c>
      <c r="J44" s="61">
        <f t="shared" si="5"/>
        <v>6062.000984898227</v>
      </c>
      <c r="K44" s="61">
        <f t="shared" si="6"/>
        <v>21671.451932829932</v>
      </c>
    </row>
    <row r="45" spans="1:11" ht="12.75">
      <c r="A45" s="36">
        <v>41</v>
      </c>
      <c r="B45" s="25" t="s">
        <v>57</v>
      </c>
      <c r="C45" s="55">
        <v>89329</v>
      </c>
      <c r="D45" s="55">
        <v>458545224</v>
      </c>
      <c r="E45" s="55">
        <v>3127</v>
      </c>
      <c r="F45" s="55">
        <v>3083</v>
      </c>
      <c r="G45" s="55">
        <v>220176340</v>
      </c>
      <c r="H45" s="49">
        <f t="shared" si="7"/>
        <v>0.002278793811978758</v>
      </c>
      <c r="I45" s="49">
        <f t="shared" si="8"/>
        <v>0.0020100622019968415</v>
      </c>
      <c r="J45" s="61">
        <f t="shared" si="5"/>
        <v>5133.217924750081</v>
      </c>
      <c r="K45" s="61">
        <f t="shared" si="6"/>
        <v>71416.26337982484</v>
      </c>
    </row>
    <row r="46" spans="1:11" ht="12.75">
      <c r="A46" s="36">
        <v>42</v>
      </c>
      <c r="B46" s="25" t="s">
        <v>59</v>
      </c>
      <c r="C46" s="55">
        <v>80230</v>
      </c>
      <c r="D46" s="55">
        <v>426369346</v>
      </c>
      <c r="E46" s="55">
        <v>5851</v>
      </c>
      <c r="F46" s="55">
        <v>5945</v>
      </c>
      <c r="G46" s="55">
        <v>494797722</v>
      </c>
      <c r="H46" s="49">
        <f t="shared" si="7"/>
        <v>0.0020466771992864105</v>
      </c>
      <c r="I46" s="49">
        <f t="shared" si="8"/>
        <v>0.001869017190951515</v>
      </c>
      <c r="J46" s="61">
        <f t="shared" si="5"/>
        <v>5314.338102954007</v>
      </c>
      <c r="K46" s="61">
        <f t="shared" si="6"/>
        <v>83229.22153069807</v>
      </c>
    </row>
    <row r="47" spans="1:11" ht="25.5">
      <c r="A47" s="36">
        <v>43</v>
      </c>
      <c r="B47" s="25" t="s">
        <v>62</v>
      </c>
      <c r="C47" s="55">
        <v>70598</v>
      </c>
      <c r="D47" s="55">
        <v>508472147</v>
      </c>
      <c r="E47" s="55">
        <v>2741</v>
      </c>
      <c r="F47" s="55">
        <v>2049</v>
      </c>
      <c r="G47" s="55">
        <v>125612174</v>
      </c>
      <c r="H47" s="49">
        <f t="shared" si="7"/>
        <v>0.0018009636908291413</v>
      </c>
      <c r="I47" s="49">
        <f t="shared" si="8"/>
        <v>0.002228920049667515</v>
      </c>
      <c r="J47" s="61">
        <f t="shared" si="5"/>
        <v>7202.35908949262</v>
      </c>
      <c r="K47" s="61">
        <f t="shared" si="6"/>
        <v>61304.135675939484</v>
      </c>
    </row>
    <row r="48" spans="1:11" ht="12.75">
      <c r="A48" s="36">
        <v>44</v>
      </c>
      <c r="B48" s="25" t="s">
        <v>60</v>
      </c>
      <c r="C48" s="55">
        <v>65760</v>
      </c>
      <c r="D48" s="55">
        <v>461305661</v>
      </c>
      <c r="E48" s="55">
        <v>4831</v>
      </c>
      <c r="F48" s="55">
        <v>3738</v>
      </c>
      <c r="G48" s="55">
        <v>272658688</v>
      </c>
      <c r="H48" s="49">
        <f t="shared" si="7"/>
        <v>0.001677545713886007</v>
      </c>
      <c r="I48" s="49">
        <f t="shared" si="8"/>
        <v>0.0020221627534458162</v>
      </c>
      <c r="J48" s="61">
        <f t="shared" si="5"/>
        <v>7014.98876216545</v>
      </c>
      <c r="K48" s="61">
        <f t="shared" si="6"/>
        <v>72942.39914392724</v>
      </c>
    </row>
    <row r="49" spans="1:11" ht="12.75">
      <c r="A49" s="36">
        <v>45</v>
      </c>
      <c r="B49" s="25" t="s">
        <v>13</v>
      </c>
      <c r="C49" s="55">
        <v>56434</v>
      </c>
      <c r="D49" s="55">
        <v>283106838</v>
      </c>
      <c r="E49" s="55">
        <v>2373</v>
      </c>
      <c r="F49" s="55">
        <v>2272</v>
      </c>
      <c r="G49" s="55">
        <v>165806289</v>
      </c>
      <c r="H49" s="49">
        <f t="shared" si="7"/>
        <v>0.0014396383031849594</v>
      </c>
      <c r="I49" s="49">
        <f t="shared" si="8"/>
        <v>0.0012410168602925915</v>
      </c>
      <c r="J49" s="61">
        <f t="shared" si="5"/>
        <v>5016.60059538576</v>
      </c>
      <c r="K49" s="61">
        <f t="shared" si="6"/>
        <v>72978.1201584507</v>
      </c>
    </row>
    <row r="50" spans="1:11" ht="12.75">
      <c r="A50" s="36">
        <v>46</v>
      </c>
      <c r="B50" s="25" t="s">
        <v>56</v>
      </c>
      <c r="C50" s="55">
        <v>55738</v>
      </c>
      <c r="D50" s="55">
        <v>649085379</v>
      </c>
      <c r="E50" s="55">
        <v>5516</v>
      </c>
      <c r="F50" s="55">
        <v>4714</v>
      </c>
      <c r="G50" s="55">
        <v>293055384</v>
      </c>
      <c r="H50" s="49">
        <f t="shared" si="7"/>
        <v>0.0014218832573080636</v>
      </c>
      <c r="I50" s="49">
        <f t="shared" si="8"/>
        <v>0.0028453071102027103</v>
      </c>
      <c r="J50" s="61">
        <f t="shared" si="5"/>
        <v>11645.293677562884</v>
      </c>
      <c r="K50" s="61">
        <f t="shared" si="6"/>
        <v>62167.03097157404</v>
      </c>
    </row>
    <row r="51" spans="1:11" ht="25.5">
      <c r="A51" s="36">
        <v>47</v>
      </c>
      <c r="B51" s="25" t="s">
        <v>23</v>
      </c>
      <c r="C51" s="55">
        <v>53089</v>
      </c>
      <c r="D51" s="55">
        <v>410690152</v>
      </c>
      <c r="E51" s="55">
        <v>4101</v>
      </c>
      <c r="F51" s="55">
        <v>3734</v>
      </c>
      <c r="G51" s="55">
        <v>271354008</v>
      </c>
      <c r="H51" s="49">
        <f t="shared" si="7"/>
        <v>0.0013543069404576373</v>
      </c>
      <c r="I51" s="49">
        <f t="shared" si="8"/>
        <v>0.001800286445176316</v>
      </c>
      <c r="J51" s="61">
        <f t="shared" si="5"/>
        <v>7735.880351861968</v>
      </c>
      <c r="K51" s="61">
        <f t="shared" si="6"/>
        <v>72671.13229780397</v>
      </c>
    </row>
    <row r="52" spans="1:11" ht="12.75">
      <c r="A52" s="36">
        <v>48</v>
      </c>
      <c r="B52" s="25" t="s">
        <v>38</v>
      </c>
      <c r="C52" s="55">
        <v>39396</v>
      </c>
      <c r="D52" s="55">
        <v>258217147</v>
      </c>
      <c r="E52" s="55">
        <v>4552</v>
      </c>
      <c r="F52" s="55">
        <v>4031</v>
      </c>
      <c r="G52" s="55">
        <v>312276646</v>
      </c>
      <c r="H52" s="49">
        <f t="shared" si="7"/>
        <v>0.0010049968209284235</v>
      </c>
      <c r="I52" s="49">
        <f t="shared" si="8"/>
        <v>0.0011319113141437106</v>
      </c>
      <c r="J52" s="61">
        <f t="shared" si="5"/>
        <v>6554.400116763123</v>
      </c>
      <c r="K52" s="61">
        <f t="shared" si="6"/>
        <v>77468.77846688166</v>
      </c>
    </row>
    <row r="53" spans="1:11" ht="12.75">
      <c r="A53" s="36">
        <v>49</v>
      </c>
      <c r="B53" s="25" t="s">
        <v>33</v>
      </c>
      <c r="C53" s="55">
        <v>38430</v>
      </c>
      <c r="D53" s="55">
        <v>282514470.79</v>
      </c>
      <c r="E53" s="55">
        <v>1965</v>
      </c>
      <c r="F53" s="55">
        <v>1867</v>
      </c>
      <c r="G53" s="55">
        <v>139737847.18</v>
      </c>
      <c r="H53" s="49">
        <f t="shared" si="7"/>
        <v>0.000980354041737215</v>
      </c>
      <c r="I53" s="49">
        <f t="shared" si="8"/>
        <v>0.0012384201808895512</v>
      </c>
      <c r="J53" s="61">
        <f t="shared" si="5"/>
        <v>7351.404392141557</v>
      </c>
      <c r="K53" s="61">
        <f t="shared" si="6"/>
        <v>74846.19559721478</v>
      </c>
    </row>
    <row r="54" spans="1:11" ht="12.75">
      <c r="A54" s="36">
        <v>50</v>
      </c>
      <c r="B54" s="25" t="s">
        <v>34</v>
      </c>
      <c r="C54" s="55">
        <v>34720</v>
      </c>
      <c r="D54" s="55">
        <v>227799016</v>
      </c>
      <c r="E54" s="55">
        <v>1870</v>
      </c>
      <c r="F54" s="55">
        <v>1830</v>
      </c>
      <c r="G54" s="55">
        <v>137938930</v>
      </c>
      <c r="H54" s="49">
        <f t="shared" si="7"/>
        <v>0.0008857114839738772</v>
      </c>
      <c r="I54" s="49">
        <f t="shared" si="8"/>
        <v>0.0009985714990538724</v>
      </c>
      <c r="J54" s="61">
        <f t="shared" si="5"/>
        <v>6561.031566820277</v>
      </c>
      <c r="K54" s="61">
        <f t="shared" si="6"/>
        <v>75376.46448087432</v>
      </c>
    </row>
    <row r="55" spans="1:11" ht="12.75">
      <c r="A55" s="36">
        <v>51</v>
      </c>
      <c r="B55" s="25" t="s">
        <v>36</v>
      </c>
      <c r="C55" s="55">
        <v>32070</v>
      </c>
      <c r="D55" s="55">
        <v>247891643</v>
      </c>
      <c r="E55" s="55">
        <v>3528</v>
      </c>
      <c r="F55" s="55">
        <v>3896</v>
      </c>
      <c r="G55" s="55">
        <v>248887422</v>
      </c>
      <c r="H55" s="49">
        <f t="shared" si="7"/>
        <v>0.0008181096570000646</v>
      </c>
      <c r="I55" s="49">
        <f t="shared" si="8"/>
        <v>0.0010866488095516505</v>
      </c>
      <c r="J55" s="61">
        <f t="shared" si="5"/>
        <v>7729.705113813533</v>
      </c>
      <c r="K55" s="61">
        <f t="shared" si="6"/>
        <v>63882.808521560575</v>
      </c>
    </row>
    <row r="56" spans="1:11" ht="14.25" customHeight="1">
      <c r="A56" s="36">
        <v>52</v>
      </c>
      <c r="B56" s="25" t="s">
        <v>24</v>
      </c>
      <c r="C56" s="55">
        <v>26331</v>
      </c>
      <c r="D56" s="55">
        <v>175071268</v>
      </c>
      <c r="E56" s="55">
        <v>1738</v>
      </c>
      <c r="F56" s="55">
        <v>1468</v>
      </c>
      <c r="G56" s="55">
        <v>84893049</v>
      </c>
      <c r="H56" s="49">
        <f t="shared" si="7"/>
        <v>0.0006717070588858342</v>
      </c>
      <c r="I56" s="49">
        <f t="shared" si="8"/>
        <v>0.0007674360565632217</v>
      </c>
      <c r="J56" s="61">
        <f t="shared" si="5"/>
        <v>6648.865139949109</v>
      </c>
      <c r="K56" s="61">
        <f t="shared" si="6"/>
        <v>57829.05245231608</v>
      </c>
    </row>
    <row r="57" spans="1:11" ht="25.5">
      <c r="A57" s="36">
        <v>53</v>
      </c>
      <c r="B57" s="25" t="s">
        <v>48</v>
      </c>
      <c r="C57" s="55">
        <v>21772</v>
      </c>
      <c r="D57" s="55">
        <v>139333378</v>
      </c>
      <c r="E57" s="55">
        <v>3398</v>
      </c>
      <c r="F57" s="55">
        <v>3801</v>
      </c>
      <c r="G57" s="55">
        <v>256850322</v>
      </c>
      <c r="H57" s="49">
        <f t="shared" si="7"/>
        <v>0.00055540640636749</v>
      </c>
      <c r="I57" s="49">
        <f t="shared" si="8"/>
        <v>0.0006107767389903907</v>
      </c>
      <c r="J57" s="61">
        <f t="shared" si="5"/>
        <v>6399.659103435605</v>
      </c>
      <c r="K57" s="61">
        <f t="shared" si="6"/>
        <v>67574.40726124703</v>
      </c>
    </row>
    <row r="58" spans="1:11" ht="12.75">
      <c r="A58" s="36">
        <v>54</v>
      </c>
      <c r="B58" s="25" t="s">
        <v>37</v>
      </c>
      <c r="C58" s="55">
        <v>21365</v>
      </c>
      <c r="D58" s="55">
        <v>169733235</v>
      </c>
      <c r="E58" s="55">
        <v>942</v>
      </c>
      <c r="F58" s="55">
        <v>953</v>
      </c>
      <c r="G58" s="55">
        <v>63640366</v>
      </c>
      <c r="H58" s="49">
        <f t="shared" si="7"/>
        <v>0.0005450237861492479</v>
      </c>
      <c r="I58" s="49">
        <f t="shared" si="8"/>
        <v>0.0007440364488370451</v>
      </c>
      <c r="J58" s="61">
        <f t="shared" si="5"/>
        <v>7944.452843435525</v>
      </c>
      <c r="K58" s="61">
        <f t="shared" si="6"/>
        <v>66778.97796432319</v>
      </c>
    </row>
    <row r="59" spans="1:11" ht="25.5">
      <c r="A59" s="36">
        <v>55</v>
      </c>
      <c r="B59" s="25" t="s">
        <v>58</v>
      </c>
      <c r="C59" s="55">
        <v>15421</v>
      </c>
      <c r="D59" s="55">
        <v>83565885</v>
      </c>
      <c r="E59" s="55">
        <v>1279</v>
      </c>
      <c r="F59" s="55">
        <v>1151</v>
      </c>
      <c r="G59" s="55">
        <v>75025802</v>
      </c>
      <c r="H59" s="49">
        <f t="shared" si="7"/>
        <v>0.00039339161274081684</v>
      </c>
      <c r="I59" s="49">
        <f t="shared" si="8"/>
        <v>0.0003663163806388589</v>
      </c>
      <c r="J59" s="61">
        <f t="shared" si="5"/>
        <v>5418.966668828221</v>
      </c>
      <c r="K59" s="61">
        <f t="shared" si="6"/>
        <v>65183.14682884448</v>
      </c>
    </row>
    <row r="60" spans="1:11" ht="25.5">
      <c r="A60" s="36">
        <v>56</v>
      </c>
      <c r="B60" s="25" t="s">
        <v>73</v>
      </c>
      <c r="C60" s="55">
        <v>11442</v>
      </c>
      <c r="D60" s="55">
        <v>88048471</v>
      </c>
      <c r="E60" s="55">
        <v>488</v>
      </c>
      <c r="F60" s="55">
        <v>393</v>
      </c>
      <c r="G60" s="55">
        <v>26004439</v>
      </c>
      <c r="H60" s="49">
        <f t="shared" si="7"/>
        <v>0.0002918868317865525</v>
      </c>
      <c r="I60" s="49">
        <f t="shared" si="8"/>
        <v>0.0003859660819424761</v>
      </c>
      <c r="J60" s="61">
        <f t="shared" si="5"/>
        <v>7695.19935325992</v>
      </c>
      <c r="K60" s="61">
        <f t="shared" si="6"/>
        <v>66169.05597964376</v>
      </c>
    </row>
    <row r="61" spans="1:11" ht="12.75">
      <c r="A61" s="36">
        <v>57</v>
      </c>
      <c r="B61" s="25" t="s">
        <v>102</v>
      </c>
      <c r="C61" s="55">
        <v>10878</v>
      </c>
      <c r="D61" s="55">
        <v>81468029</v>
      </c>
      <c r="E61" s="55">
        <v>648</v>
      </c>
      <c r="F61" s="55">
        <v>650</v>
      </c>
      <c r="G61" s="55">
        <v>49540733</v>
      </c>
      <c r="H61" s="49">
        <f t="shared" si="7"/>
        <v>0.0002774991221966543</v>
      </c>
      <c r="I61" s="49">
        <f t="shared" si="8"/>
        <v>0.0003571202952145077</v>
      </c>
      <c r="J61" s="61">
        <f t="shared" si="5"/>
        <v>7489.247012318441</v>
      </c>
      <c r="K61" s="61">
        <f t="shared" si="6"/>
        <v>76216.5123076923</v>
      </c>
    </row>
    <row r="62" spans="1:11" ht="25.5">
      <c r="A62" s="36">
        <v>58</v>
      </c>
      <c r="B62" s="25" t="s">
        <v>63</v>
      </c>
      <c r="C62" s="55">
        <v>8625</v>
      </c>
      <c r="D62" s="55">
        <v>36066122</v>
      </c>
      <c r="E62" s="55">
        <v>128</v>
      </c>
      <c r="F62" s="55">
        <v>95</v>
      </c>
      <c r="G62" s="55">
        <v>6116999</v>
      </c>
      <c r="H62" s="49">
        <f t="shared" si="7"/>
        <v>0.00022002481420722037</v>
      </c>
      <c r="I62" s="49">
        <f t="shared" si="8"/>
        <v>0.0001580981434555444</v>
      </c>
      <c r="J62" s="61">
        <f t="shared" si="5"/>
        <v>4181.57936231884</v>
      </c>
      <c r="K62" s="61">
        <f t="shared" si="6"/>
        <v>64389.46315789474</v>
      </c>
    </row>
    <row r="63" spans="1:11" ht="12.75">
      <c r="A63" s="36">
        <v>59</v>
      </c>
      <c r="B63" s="25" t="s">
        <v>29</v>
      </c>
      <c r="C63" s="55">
        <v>7731</v>
      </c>
      <c r="D63" s="55">
        <v>54539453</v>
      </c>
      <c r="E63" s="55">
        <v>724</v>
      </c>
      <c r="F63" s="55">
        <v>976</v>
      </c>
      <c r="G63" s="55">
        <v>62107933</v>
      </c>
      <c r="H63" s="49">
        <f t="shared" si="7"/>
        <v>0.0001972187638998285</v>
      </c>
      <c r="I63" s="49">
        <f t="shared" si="8"/>
        <v>0.00023907716677664764</v>
      </c>
      <c r="J63" s="61">
        <f t="shared" si="5"/>
        <v>7054.644030526452</v>
      </c>
      <c r="K63" s="61">
        <f t="shared" si="6"/>
        <v>63635.17725409836</v>
      </c>
    </row>
    <row r="64" spans="1:11" ht="12.75">
      <c r="A64" s="36">
        <v>60</v>
      </c>
      <c r="B64" s="25" t="s">
        <v>27</v>
      </c>
      <c r="C64" s="55">
        <v>6966</v>
      </c>
      <c r="D64" s="55">
        <v>43194862</v>
      </c>
      <c r="E64" s="55">
        <v>3078</v>
      </c>
      <c r="F64" s="55">
        <v>2985</v>
      </c>
      <c r="G64" s="55">
        <v>238420167.51</v>
      </c>
      <c r="H64" s="49">
        <f t="shared" si="7"/>
        <v>0.000177703519509275</v>
      </c>
      <c r="I64" s="49">
        <f t="shared" si="8"/>
        <v>0.00018934742939699596</v>
      </c>
      <c r="J64" s="61">
        <f t="shared" si="5"/>
        <v>6200.812805053115</v>
      </c>
      <c r="K64" s="61">
        <f t="shared" si="6"/>
        <v>79872.75293467336</v>
      </c>
    </row>
    <row r="65" spans="1:11" ht="12.75">
      <c r="A65" s="36">
        <v>61</v>
      </c>
      <c r="B65" s="25" t="s">
        <v>46</v>
      </c>
      <c r="C65" s="55">
        <v>6249</v>
      </c>
      <c r="D65" s="55">
        <v>47573970</v>
      </c>
      <c r="E65" s="55">
        <v>296</v>
      </c>
      <c r="F65" s="55">
        <v>244</v>
      </c>
      <c r="G65" s="55">
        <v>14266645</v>
      </c>
      <c r="H65" s="49">
        <f t="shared" si="7"/>
        <v>0.00015941276104126608</v>
      </c>
      <c r="I65" s="49">
        <f t="shared" si="8"/>
        <v>0.00020854352829532835</v>
      </c>
      <c r="J65" s="61">
        <f t="shared" si="5"/>
        <v>7613.053288526165</v>
      </c>
      <c r="K65" s="61">
        <f t="shared" si="6"/>
        <v>58469.85655737705</v>
      </c>
    </row>
    <row r="66" spans="1:11" ht="12.75">
      <c r="A66" s="36">
        <v>62</v>
      </c>
      <c r="B66" s="25" t="s">
        <v>28</v>
      </c>
      <c r="C66" s="55">
        <v>3335</v>
      </c>
      <c r="D66" s="55">
        <v>33280855</v>
      </c>
      <c r="E66" s="55">
        <v>99</v>
      </c>
      <c r="F66" s="55">
        <v>72</v>
      </c>
      <c r="G66" s="55">
        <v>5582495</v>
      </c>
      <c r="H66" s="49">
        <f t="shared" si="7"/>
        <v>8.507626149345854E-05</v>
      </c>
      <c r="I66" s="49">
        <f t="shared" si="8"/>
        <v>0.0001458887481197222</v>
      </c>
      <c r="J66" s="61">
        <f t="shared" si="5"/>
        <v>9979.266866566717</v>
      </c>
      <c r="K66" s="61">
        <f t="shared" si="6"/>
        <v>77534.65277777778</v>
      </c>
    </row>
    <row r="67" spans="1:11" ht="12.75">
      <c r="A67" s="36">
        <v>63</v>
      </c>
      <c r="B67" s="25" t="s">
        <v>39</v>
      </c>
      <c r="C67" s="55">
        <v>2692</v>
      </c>
      <c r="D67" s="55">
        <v>19116124</v>
      </c>
      <c r="E67" s="55">
        <v>518</v>
      </c>
      <c r="F67" s="55">
        <v>508</v>
      </c>
      <c r="G67" s="55">
        <v>36683012</v>
      </c>
      <c r="H67" s="49">
        <f t="shared" si="7"/>
        <v>6.86732521560391E-05</v>
      </c>
      <c r="I67" s="49">
        <f t="shared" si="8"/>
        <v>8.379674738709016E-05</v>
      </c>
      <c r="J67" s="61">
        <f t="shared" si="5"/>
        <v>7101.08618127786</v>
      </c>
      <c r="K67" s="61">
        <f t="shared" si="6"/>
        <v>72210.65354330708</v>
      </c>
    </row>
    <row r="68" spans="1:11" ht="12.75">
      <c r="A68" s="36">
        <v>64</v>
      </c>
      <c r="B68" s="25" t="s">
        <v>80</v>
      </c>
      <c r="C68" s="55">
        <v>1881</v>
      </c>
      <c r="D68" s="55">
        <v>13038191</v>
      </c>
      <c r="E68" s="55">
        <v>19</v>
      </c>
      <c r="F68" s="55">
        <v>6</v>
      </c>
      <c r="G68" s="55">
        <v>311629</v>
      </c>
      <c r="H68" s="49">
        <f t="shared" si="7"/>
        <v>4.7984542089713795E-05</v>
      </c>
      <c r="I68" s="49">
        <f t="shared" si="8"/>
        <v>5.715374087401988E-05</v>
      </c>
      <c r="J68" s="61">
        <f aca="true" t="shared" si="9" ref="J68:J74">D68/C68</f>
        <v>6931.520999468368</v>
      </c>
      <c r="K68" s="61">
        <f aca="true" t="shared" si="10" ref="K68:K74">G68/F68</f>
        <v>51938.166666666664</v>
      </c>
    </row>
    <row r="69" spans="1:11" ht="12.75">
      <c r="A69" s="36">
        <v>65</v>
      </c>
      <c r="B69" s="25" t="s">
        <v>16</v>
      </c>
      <c r="C69" s="55">
        <v>932</v>
      </c>
      <c r="D69" s="55">
        <v>6390794</v>
      </c>
      <c r="E69" s="55">
        <v>1265</v>
      </c>
      <c r="F69" s="55">
        <v>1246</v>
      </c>
      <c r="G69" s="55">
        <v>84248863</v>
      </c>
      <c r="H69" s="49">
        <f aca="true" t="shared" si="11" ref="H69:H74">C69/$C$4</f>
        <v>2.377543499607297E-05</v>
      </c>
      <c r="I69" s="49">
        <f aca="true" t="shared" si="12" ref="I69:I74">D69/$D$4</f>
        <v>2.801445263804166E-05</v>
      </c>
      <c r="J69" s="61">
        <f t="shared" si="9"/>
        <v>6857.0751072961375</v>
      </c>
      <c r="K69" s="61">
        <f t="shared" si="10"/>
        <v>67615.45987158909</v>
      </c>
    </row>
    <row r="70" spans="1:11" ht="12.75">
      <c r="A70" s="36">
        <v>66</v>
      </c>
      <c r="B70" s="25" t="s">
        <v>81</v>
      </c>
      <c r="C70" s="55">
        <v>72</v>
      </c>
      <c r="D70" s="55">
        <v>335524.24</v>
      </c>
      <c r="E70" s="55">
        <v>1</v>
      </c>
      <c r="F70" s="55">
        <v>0</v>
      </c>
      <c r="G70" s="55">
        <v>0</v>
      </c>
      <c r="H70" s="49">
        <f t="shared" si="11"/>
        <v>1.8367288838167962E-06</v>
      </c>
      <c r="I70" s="49">
        <f t="shared" si="12"/>
        <v>1.4707918813209942E-06</v>
      </c>
      <c r="J70" s="61">
        <f t="shared" si="9"/>
        <v>4660.058888888889</v>
      </c>
      <c r="K70" s="61" t="e">
        <f t="shared" si="10"/>
        <v>#DIV/0!</v>
      </c>
    </row>
    <row r="71" spans="1:11" ht="12.75">
      <c r="A71" s="36">
        <v>67</v>
      </c>
      <c r="B71" s="25" t="s">
        <v>14</v>
      </c>
      <c r="C71" s="55">
        <v>23</v>
      </c>
      <c r="D71" s="55">
        <v>1143318</v>
      </c>
      <c r="E71" s="55">
        <v>1119</v>
      </c>
      <c r="F71" s="55">
        <v>791</v>
      </c>
      <c r="G71" s="55">
        <v>83213737</v>
      </c>
      <c r="H71" s="49">
        <f t="shared" si="11"/>
        <v>5.86732837885921E-07</v>
      </c>
      <c r="I71" s="49">
        <f t="shared" si="12"/>
        <v>5.0118072904901195E-06</v>
      </c>
      <c r="J71" s="61">
        <f t="shared" si="9"/>
        <v>49709.47826086957</v>
      </c>
      <c r="K71" s="61">
        <f t="shared" si="10"/>
        <v>105200.6788874842</v>
      </c>
    </row>
    <row r="72" spans="1:11" ht="12.75">
      <c r="A72" s="36">
        <v>68</v>
      </c>
      <c r="B72" s="25" t="s">
        <v>18</v>
      </c>
      <c r="C72" s="55">
        <v>0</v>
      </c>
      <c r="D72" s="55">
        <v>0</v>
      </c>
      <c r="E72" s="55">
        <v>315</v>
      </c>
      <c r="F72" s="55">
        <v>2657</v>
      </c>
      <c r="G72" s="55">
        <v>154255585</v>
      </c>
      <c r="H72" s="49">
        <f t="shared" si="11"/>
        <v>0</v>
      </c>
      <c r="I72" s="49">
        <f t="shared" si="12"/>
        <v>0</v>
      </c>
      <c r="J72" s="61" t="e">
        <f t="shared" si="9"/>
        <v>#DIV/0!</v>
      </c>
      <c r="K72" s="61">
        <f t="shared" si="10"/>
        <v>58056.29845690628</v>
      </c>
    </row>
    <row r="73" spans="1:11" ht="12.75">
      <c r="A73" s="36">
        <v>69</v>
      </c>
      <c r="B73" s="25" t="s">
        <v>79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49">
        <f t="shared" si="11"/>
        <v>0</v>
      </c>
      <c r="I73" s="49">
        <f t="shared" si="12"/>
        <v>0</v>
      </c>
      <c r="J73" s="61" t="e">
        <f t="shared" si="9"/>
        <v>#DIV/0!</v>
      </c>
      <c r="K73" s="61" t="e">
        <f t="shared" si="10"/>
        <v>#DIV/0!</v>
      </c>
    </row>
    <row r="74" spans="1:11" ht="12.75">
      <c r="A74" s="36">
        <v>70</v>
      </c>
      <c r="B74" s="25" t="s">
        <v>51</v>
      </c>
      <c r="C74" s="55">
        <v>0</v>
      </c>
      <c r="D74" s="55">
        <v>0</v>
      </c>
      <c r="E74" s="55">
        <v>5816</v>
      </c>
      <c r="F74" s="55">
        <v>7073</v>
      </c>
      <c r="G74" s="55">
        <v>387014336</v>
      </c>
      <c r="H74" s="49">
        <f t="shared" si="11"/>
        <v>0</v>
      </c>
      <c r="I74" s="49">
        <f t="shared" si="12"/>
        <v>0</v>
      </c>
      <c r="J74" s="61" t="e">
        <f t="shared" si="9"/>
        <v>#DIV/0!</v>
      </c>
      <c r="K74" s="61">
        <f t="shared" si="10"/>
        <v>54717.140675809416</v>
      </c>
    </row>
    <row r="75" ht="12.75">
      <c r="A75" s="33"/>
    </row>
    <row r="76" spans="1:10" ht="15.75">
      <c r="A76" s="26" t="s">
        <v>104</v>
      </c>
      <c r="B76" s="28"/>
      <c r="C76" s="29"/>
      <c r="D76" s="4"/>
      <c r="H76" s="5"/>
      <c r="I76" s="5"/>
      <c r="J76" s="5"/>
    </row>
    <row r="77" spans="1:10" ht="15.75">
      <c r="A77" s="26" t="s">
        <v>105</v>
      </c>
      <c r="B77" s="28"/>
      <c r="C77" s="29"/>
      <c r="D77" s="4"/>
      <c r="H77" s="5"/>
      <c r="I77" s="5"/>
      <c r="J77" s="5"/>
    </row>
    <row r="78" spans="1:10" ht="15.75">
      <c r="A78" s="26" t="s">
        <v>106</v>
      </c>
      <c r="B78" s="28"/>
      <c r="C78" s="29"/>
      <c r="D78" s="4"/>
      <c r="H78" s="5"/>
      <c r="I78" s="5"/>
      <c r="J78" s="5"/>
    </row>
    <row r="79" spans="1:10" ht="15.75">
      <c r="A79" s="26" t="s">
        <v>109</v>
      </c>
      <c r="B79" s="28"/>
      <c r="C79" s="29"/>
      <c r="D79" s="4"/>
      <c r="H79" s="5"/>
      <c r="I79" s="5"/>
      <c r="J79" s="5"/>
    </row>
    <row r="80" spans="1:10" ht="15.75">
      <c r="A80" s="26" t="s">
        <v>110</v>
      </c>
      <c r="B80" s="28"/>
      <c r="C80" s="29"/>
      <c r="D80" s="4"/>
      <c r="H80" s="5"/>
      <c r="I80" s="5"/>
      <c r="J80" s="5"/>
    </row>
    <row r="81" spans="1:10" ht="15.75">
      <c r="A81" s="26" t="s">
        <v>111</v>
      </c>
      <c r="B81" s="28"/>
      <c r="C81" s="29"/>
      <c r="D81" s="4"/>
      <c r="H81" s="5"/>
      <c r="I81" s="5"/>
      <c r="J81" s="5"/>
    </row>
    <row r="82" spans="1:10" ht="15.75">
      <c r="A82" s="26" t="s">
        <v>112</v>
      </c>
      <c r="B82" s="28"/>
      <c r="C82" s="29"/>
      <c r="D82" s="4"/>
      <c r="H82" s="5"/>
      <c r="I82" s="5"/>
      <c r="J82" s="5"/>
    </row>
    <row r="83" spans="1:10" ht="15.75">
      <c r="A83" s="26" t="s">
        <v>113</v>
      </c>
      <c r="B83" s="28"/>
      <c r="C83" s="29"/>
      <c r="D83" s="4"/>
      <c r="H83" s="5"/>
      <c r="I83" s="5"/>
      <c r="J83" s="5"/>
    </row>
    <row r="84" spans="1:10" ht="15.75">
      <c r="A84" s="26" t="s">
        <v>128</v>
      </c>
      <c r="B84" s="28"/>
      <c r="C84" s="29"/>
      <c r="D84" s="4"/>
      <c r="H84" s="5"/>
      <c r="I84" s="5"/>
      <c r="J84" s="5"/>
    </row>
    <row r="104" spans="10:11" ht="12.75">
      <c r="J104"/>
      <c r="K104"/>
    </row>
    <row r="105" spans="10:11" ht="12.75">
      <c r="J105"/>
      <c r="K105"/>
    </row>
  </sheetData>
  <sheetProtection/>
  <autoFilter ref="A4:K74">
    <sortState ref="A5:K105">
      <sortCondition descending="1" sortBy="value" ref="H5:H105"/>
    </sortState>
  </autoFilter>
  <mergeCells count="11">
    <mergeCell ref="J2:J3"/>
    <mergeCell ref="K2:K3"/>
    <mergeCell ref="C2:C3"/>
    <mergeCell ref="H2:H3"/>
    <mergeCell ref="I2:I3"/>
    <mergeCell ref="A1:G1"/>
    <mergeCell ref="D2:D3"/>
    <mergeCell ref="E2:F2"/>
    <mergeCell ref="G2:G3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875" style="0" customWidth="1"/>
    <col min="4" max="4" width="16.875" style="0" customWidth="1"/>
    <col min="5" max="5" width="18.00390625" style="0" customWidth="1"/>
    <col min="6" max="6" width="14.75390625" style="0" customWidth="1"/>
    <col min="8" max="8" width="11.75390625" style="0" customWidth="1"/>
    <col min="9" max="9" width="12.00390625" style="0" bestFit="1" customWidth="1"/>
  </cols>
  <sheetData>
    <row r="1" spans="1:8" ht="12.75" customHeight="1">
      <c r="A1" s="74" t="s">
        <v>66</v>
      </c>
      <c r="B1" s="74" t="s">
        <v>2</v>
      </c>
      <c r="C1" s="74" t="s">
        <v>71</v>
      </c>
      <c r="D1" s="76" t="s">
        <v>4</v>
      </c>
      <c r="E1" s="76"/>
      <c r="F1" s="76" t="s">
        <v>72</v>
      </c>
      <c r="G1" s="76" t="s">
        <v>67</v>
      </c>
      <c r="H1" s="78" t="s">
        <v>68</v>
      </c>
    </row>
    <row r="2" spans="1:8" ht="40.5" customHeight="1" thickBot="1">
      <c r="A2" s="75"/>
      <c r="B2" s="75"/>
      <c r="C2" s="75"/>
      <c r="D2" s="18" t="s">
        <v>6</v>
      </c>
      <c r="E2" s="19" t="s">
        <v>7</v>
      </c>
      <c r="F2" s="77"/>
      <c r="G2" s="77"/>
      <c r="H2" s="79"/>
    </row>
    <row r="3" spans="1:10" ht="12.75">
      <c r="A3" s="42" t="s">
        <v>99</v>
      </c>
      <c r="B3" s="8">
        <f>'[1]декабрь 2016'!C4</f>
        <v>3620586</v>
      </c>
      <c r="C3" s="8">
        <f>'[1]декабрь 2016'!D4/1000</f>
        <v>21908793.69505001</v>
      </c>
      <c r="D3" s="8">
        <f>'[1]декабрь 2016'!E4</f>
        <v>248703</v>
      </c>
      <c r="E3" s="8">
        <f>'[1]декабрь 2016'!F4</f>
        <v>234418</v>
      </c>
      <c r="F3" s="8">
        <f>'[1]декабрь 2016'!G4/1000</f>
        <v>17974366.054729193</v>
      </c>
      <c r="G3" s="37">
        <f>C3/B3*1000</f>
        <v>6051.173399844669</v>
      </c>
      <c r="H3" s="13">
        <f>F3/E3*1000</f>
        <v>76676.5609071368</v>
      </c>
      <c r="J3" s="21"/>
    </row>
    <row r="4" spans="1:8" ht="12.75">
      <c r="A4" s="43" t="s">
        <v>132</v>
      </c>
      <c r="B4" s="9">
        <f>'[1]декабрь 2017'!C4</f>
        <v>3805652</v>
      </c>
      <c r="C4" s="9">
        <f>'[1]декабрь 2017'!D4/1000</f>
        <v>22337623.93145</v>
      </c>
      <c r="D4" s="9">
        <f>'[1]декабрь 2017'!E4</f>
        <v>200100</v>
      </c>
      <c r="E4" s="9">
        <f>'[1]декабрь 2017'!F4</f>
        <v>193182</v>
      </c>
      <c r="F4" s="9">
        <f>'[1]декабрь 2017'!G4/1000</f>
        <v>13076224.672370002</v>
      </c>
      <c r="G4" s="10">
        <f>C4/B4*1000</f>
        <v>5869.59184167391</v>
      </c>
      <c r="H4" s="11">
        <f>F4/E4*1000</f>
        <v>67688.62871473533</v>
      </c>
    </row>
    <row r="5" spans="1:8" ht="13.5" thickBot="1">
      <c r="A5" s="23" t="s">
        <v>69</v>
      </c>
      <c r="B5" s="24">
        <f>B4-B3</f>
        <v>185066</v>
      </c>
      <c r="C5" s="24">
        <f aca="true" t="shared" si="0" ref="C5:H5">C4-C3</f>
        <v>428830.2363999896</v>
      </c>
      <c r="D5" s="24">
        <f t="shared" si="0"/>
        <v>-48603</v>
      </c>
      <c r="E5" s="24">
        <f t="shared" si="0"/>
        <v>-41236</v>
      </c>
      <c r="F5" s="24">
        <f t="shared" si="0"/>
        <v>-4898141.382359192</v>
      </c>
      <c r="G5" s="24">
        <f t="shared" si="0"/>
        <v>-181.5815581707593</v>
      </c>
      <c r="H5" s="38">
        <f t="shared" si="0"/>
        <v>-8987.932192401466</v>
      </c>
    </row>
    <row r="6" spans="1:8" ht="13.5" thickBot="1">
      <c r="A6" s="44" t="s">
        <v>70</v>
      </c>
      <c r="B6" s="45">
        <f>B5/B3</f>
        <v>0.05111493001409164</v>
      </c>
      <c r="C6" s="45">
        <f aca="true" t="shared" si="1" ref="C6:H6">C5/C3</f>
        <v>0.01957342984597449</v>
      </c>
      <c r="D6" s="46">
        <f t="shared" si="1"/>
        <v>-0.1954258694105017</v>
      </c>
      <c r="E6" s="46">
        <f t="shared" si="1"/>
        <v>-0.17590799341347507</v>
      </c>
      <c r="F6" s="46">
        <f t="shared" si="1"/>
        <v>-0.2725070451689423</v>
      </c>
      <c r="G6" s="46">
        <f t="shared" si="1"/>
        <v>-0.03000766069196107</v>
      </c>
      <c r="H6" s="47">
        <f t="shared" si="1"/>
        <v>-0.11721877045694286</v>
      </c>
    </row>
    <row r="7" spans="1:4" ht="12.75">
      <c r="A7" s="15"/>
      <c r="B7" s="32"/>
      <c r="C7" s="32"/>
      <c r="D7" s="32"/>
    </row>
    <row r="8" ht="13.5" thickBot="1"/>
    <row r="9" spans="1:8" ht="12.75">
      <c r="A9" s="74" t="s">
        <v>66</v>
      </c>
      <c r="B9" s="74" t="s">
        <v>2</v>
      </c>
      <c r="C9" s="74" t="s">
        <v>71</v>
      </c>
      <c r="D9" s="76" t="s">
        <v>4</v>
      </c>
      <c r="E9" s="76"/>
      <c r="F9" s="76" t="s">
        <v>72</v>
      </c>
      <c r="G9" s="76" t="s">
        <v>67</v>
      </c>
      <c r="H9" s="78" t="s">
        <v>68</v>
      </c>
    </row>
    <row r="10" spans="1:8" ht="44.25" customHeight="1" thickBot="1">
      <c r="A10" s="75"/>
      <c r="B10" s="75"/>
      <c r="C10" s="75"/>
      <c r="D10" s="18" t="s">
        <v>6</v>
      </c>
      <c r="E10" s="19" t="s">
        <v>7</v>
      </c>
      <c r="F10" s="77"/>
      <c r="G10" s="77"/>
      <c r="H10" s="79"/>
    </row>
    <row r="11" spans="1:12" ht="12.75">
      <c r="A11" s="16" t="s">
        <v>100</v>
      </c>
      <c r="B11" s="8">
        <f>'[1]янв-декабрь 2016'!C4</f>
        <v>39054322</v>
      </c>
      <c r="C11" s="8">
        <f>'[1]янв-декабрь 2016'!D4/1000</f>
        <v>235578569.92428002</v>
      </c>
      <c r="D11" s="8">
        <f>'[1]янв-декабрь 2016'!E4</f>
        <v>2552148</v>
      </c>
      <c r="E11" s="8">
        <f>'[1]янв-декабрь 2016'!F4</f>
        <v>2404614</v>
      </c>
      <c r="F11" s="8">
        <f>'[1]янв-декабрь 2016'!G4/1000</f>
        <v>165956055.2696424</v>
      </c>
      <c r="G11" s="37">
        <f>C11/B11*1000</f>
        <v>6032.074245823036</v>
      </c>
      <c r="H11" s="13">
        <f>F11/E11*1000</f>
        <v>69015.67372960584</v>
      </c>
      <c r="K11" s="31"/>
      <c r="L11" s="31"/>
    </row>
    <row r="12" spans="1:12" ht="12.75">
      <c r="A12" s="17" t="s">
        <v>133</v>
      </c>
      <c r="B12" s="9">
        <f>'[1]янв-декабрь 2017'!C4</f>
        <v>39200124</v>
      </c>
      <c r="C12" s="9">
        <f>'[1]янв-декабрь 2017'!D4/1000</f>
        <v>228124892.62495</v>
      </c>
      <c r="D12" s="9">
        <f>'[1]янв-декабрь 2017'!E4</f>
        <v>2468616</v>
      </c>
      <c r="E12" s="9">
        <f>'[1]янв-декабрь 2017'!F4</f>
        <v>2389068</v>
      </c>
      <c r="F12" s="9">
        <f>'[1]янв-декабрь 2017'!G4/1000</f>
        <v>181003405.69074002</v>
      </c>
      <c r="G12" s="10">
        <f>C12/B12*1000</f>
        <v>5819.49415835904</v>
      </c>
      <c r="H12" s="11">
        <f>F12/E12*1000</f>
        <v>75763.1870213573</v>
      </c>
      <c r="K12" s="31"/>
      <c r="L12" s="31"/>
    </row>
    <row r="13" spans="1:8" ht="13.5" thickBot="1">
      <c r="A13" s="23" t="s">
        <v>69</v>
      </c>
      <c r="B13" s="24">
        <f>B12-B11</f>
        <v>145802</v>
      </c>
      <c r="C13" s="24">
        <f aca="true" t="shared" si="2" ref="C13:H13">C12-C11</f>
        <v>-7453677.299330026</v>
      </c>
      <c r="D13" s="24">
        <f t="shared" si="2"/>
        <v>-83532</v>
      </c>
      <c r="E13" s="24">
        <f t="shared" si="2"/>
        <v>-15546</v>
      </c>
      <c r="F13" s="24">
        <f t="shared" si="2"/>
        <v>15047350.421097606</v>
      </c>
      <c r="G13" s="24">
        <f t="shared" si="2"/>
        <v>-212.58008746399628</v>
      </c>
      <c r="H13" s="38">
        <f t="shared" si="2"/>
        <v>6747.513291751457</v>
      </c>
    </row>
    <row r="14" spans="1:8" ht="13.5" thickBot="1">
      <c r="A14" s="22" t="s">
        <v>70</v>
      </c>
      <c r="B14" s="40">
        <f aca="true" t="shared" si="3" ref="B14:H14">B13/B11</f>
        <v>0.0037333127944200388</v>
      </c>
      <c r="C14" s="12">
        <f t="shared" si="3"/>
        <v>-0.0316398783714741</v>
      </c>
      <c r="D14" s="20">
        <f t="shared" si="3"/>
        <v>-0.03273007678238096</v>
      </c>
      <c r="E14" s="20">
        <f t="shared" si="3"/>
        <v>-0.006465070901192457</v>
      </c>
      <c r="F14" s="20">
        <f t="shared" si="3"/>
        <v>0.09067069229049185</v>
      </c>
      <c r="G14" s="20">
        <f t="shared" si="3"/>
        <v>-0.03524162316324261</v>
      </c>
      <c r="H14" s="14">
        <f t="shared" si="3"/>
        <v>0.09776783920399458</v>
      </c>
    </row>
    <row r="16" spans="7:8" ht="12.75">
      <c r="G16" s="21"/>
      <c r="H16" s="21"/>
    </row>
    <row r="17" spans="2:6" ht="12.75">
      <c r="B17" s="21"/>
      <c r="C17" s="21"/>
      <c r="D17" s="21"/>
      <c r="E17" s="21"/>
      <c r="F17" s="21"/>
    </row>
    <row r="18" spans="2:6" ht="12.75">
      <c r="B18" s="21"/>
      <c r="C18" s="21"/>
      <c r="D18" s="21"/>
      <c r="E18" s="21"/>
      <c r="F18" s="21"/>
    </row>
    <row r="19" spans="2:6" ht="12.75">
      <c r="B19" s="21"/>
      <c r="C19" s="21"/>
      <c r="D19" s="21"/>
      <c r="E19" s="21"/>
      <c r="F19" s="21"/>
    </row>
  </sheetData>
  <sheetProtection/>
  <mergeCells count="14">
    <mergeCell ref="F9:F10"/>
    <mergeCell ref="G9:G10"/>
    <mergeCell ref="H9:H10"/>
    <mergeCell ref="C1:C2"/>
    <mergeCell ref="F1:F2"/>
    <mergeCell ref="G1:G2"/>
    <mergeCell ref="H1:H2"/>
    <mergeCell ref="A1:A2"/>
    <mergeCell ref="B1:B2"/>
    <mergeCell ref="A9:A10"/>
    <mergeCell ref="B9:B10"/>
    <mergeCell ref="C9:C10"/>
    <mergeCell ref="D1:E1"/>
    <mergeCell ref="D9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Чудина</dc:creator>
  <cp:keywords/>
  <dc:description/>
  <cp:lastModifiedBy>Викторова Анастасия Юрьевна</cp:lastModifiedBy>
  <cp:lastPrinted>2015-11-24T13:48:42Z</cp:lastPrinted>
  <dcterms:created xsi:type="dcterms:W3CDTF">2010-02-26T12:38:55Z</dcterms:created>
  <dcterms:modified xsi:type="dcterms:W3CDTF">2018-01-29T17:34:15Z</dcterms:modified>
  <cp:category/>
  <cp:version/>
  <cp:contentType/>
  <cp:contentStatus/>
</cp:coreProperties>
</file>